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docs.live.net/0603a056e44ba8d0/Skrivbord/Privat övrigt/Röda korset/styrelsen 2025/"/>
    </mc:Choice>
  </mc:AlternateContent>
  <bookViews>
    <workbookView xWindow="0" yWindow="0" windowWidth="19200" windowHeight="6640" firstSheet="1" activeTab="1"/>
  </bookViews>
  <sheets>
    <sheet name="Information" sheetId="26" r:id="rId1"/>
    <sheet name="K2 Förstasida" sheetId="5" r:id="rId2"/>
    <sheet name="Resultaträkning" sheetId="22" r:id="rId3"/>
    <sheet name="Balansräkning" sheetId="23" r:id="rId4"/>
    <sheet name="Upplysningar" sheetId="24" r:id="rId5"/>
    <sheet name="K2 Förstasida med fastställe" sheetId="25" state="hidden" r:id="rId6"/>
    <sheet name="BFN 2017-3" sheetId="21" state="hidden"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3" l="1"/>
  <c r="D38" i="23" l="1"/>
  <c r="D28" i="23"/>
  <c r="D12" i="23"/>
  <c r="C14" i="22"/>
  <c r="C15" i="22"/>
  <c r="C9" i="22"/>
  <c r="D24" i="22"/>
  <c r="D15" i="22"/>
  <c r="D14" i="22"/>
  <c r="D9" i="22"/>
  <c r="D11" i="22" l="1"/>
  <c r="D18" i="22"/>
  <c r="D25" i="22"/>
  <c r="C25" i="22"/>
  <c r="C18" i="22"/>
  <c r="C11" i="22"/>
  <c r="D30" i="23"/>
  <c r="C28" i="23" s="1"/>
  <c r="D39" i="23"/>
  <c r="C39" i="23"/>
  <c r="C30" i="23"/>
  <c r="D13" i="23"/>
  <c r="D18" i="23"/>
  <c r="D20" i="23" s="1"/>
  <c r="D21" i="23" s="1"/>
  <c r="C18" i="23"/>
  <c r="C13" i="23"/>
  <c r="D41" i="23" l="1"/>
  <c r="C41" i="23"/>
  <c r="C20" i="23"/>
  <c r="C21" i="23" s="1"/>
  <c r="D20" i="22"/>
  <c r="D27" i="22" s="1"/>
  <c r="D29" i="22" s="1"/>
  <c r="C20" i="22"/>
  <c r="C27" i="22" l="1"/>
  <c r="C29" i="22" s="1"/>
</calcChain>
</file>

<file path=xl/comments1.xml><?xml version="1.0" encoding="utf-8"?>
<comments xmlns="http://schemas.openxmlformats.org/spreadsheetml/2006/main">
  <authors>
    <author>Petra Palmén</author>
  </authors>
  <commentList>
    <comment ref="F5" authorId="0" shapeId="0">
      <text>
        <r>
          <rPr>
            <b/>
            <sz val="9"/>
            <color indexed="81"/>
            <rFont val="Tahoma"/>
            <family val="2"/>
          </rPr>
          <t>Resultat- och balansräkningen</t>
        </r>
        <r>
          <rPr>
            <sz val="9"/>
            <color indexed="81"/>
            <rFont val="Tahoma"/>
            <family val="2"/>
          </rPr>
          <t xml:space="preserve"> ska upprättas enligt uppställningsformen och innehålla de rubriker, underrubriker, summeringsrader och poster som visas. 
En förening som tillämpar reglerna får inte lägga till andra rubriker, underrubriker, summeringsrader eller poster. 
En rubrik, underrubrik, summeringsrad eller post får utelämnas om det inte finns något att redovisa.
Benämningen av posterna får i vissa fall anpassas om det bättre beskriver postens innehåll. T.ex. att kalla “av- och nedskrivningar av materiella och immateriella anläggningstillgångar” för “avskrivningar av materiella anläggningstillgångar”.</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authors>
    <author>Petra Palmén</author>
  </authors>
  <commentList>
    <comment ref="E6" authorId="0" shapeId="0">
      <text>
        <r>
          <rPr>
            <b/>
            <sz val="9"/>
            <color indexed="81"/>
            <rFont val="Tahoma"/>
            <family val="2"/>
          </rPr>
          <t>Resultat- och balansräkningen</t>
        </r>
        <r>
          <rPr>
            <sz val="9"/>
            <color indexed="81"/>
            <rFont val="Tahoma"/>
            <family val="2"/>
          </rPr>
          <t xml:space="preserve"> ska upprättas enligt uppställningsformen och innehålla de rubriker, underrubriker, summeringsrader och poster som visas. 
En förening som tillämpar reglerna får inte lägga till andra rubriker, underrubriker, summeringsrader eller poster. 
En rubrik, underrubrik, summeringsrad eller post får utelämnas om det inte finns något att redovisa.
Benämningen av posterna får i vissa fall anpassas om det bättre beskriver postens innehåll. T.ex. att kalla “av- och nedskrivningar av materiella och immateriella anläggningstillgångar” för “avskrivningar av materiella anläggningstillgångar”.</t>
        </r>
        <r>
          <rPr>
            <b/>
            <sz val="9"/>
            <color indexed="81"/>
            <rFont val="Tahoma"/>
            <family val="2"/>
          </rPr>
          <t xml:space="preserve">
</t>
        </r>
      </text>
    </comment>
  </commentList>
</comments>
</file>

<file path=xl/sharedStrings.xml><?xml version="1.0" encoding="utf-8"?>
<sst xmlns="http://schemas.openxmlformats.org/spreadsheetml/2006/main" count="150" uniqueCount="132">
  <si>
    <t>Medlemsavgifter</t>
  </si>
  <si>
    <t>Gåvor</t>
  </si>
  <si>
    <t>Bidrag</t>
  </si>
  <si>
    <t>Lämnade bidrag</t>
  </si>
  <si>
    <t>Personalkostnader</t>
  </si>
  <si>
    <t>Räkenskapsåret</t>
  </si>
  <si>
    <t>Årets resultat</t>
  </si>
  <si>
    <t>Not</t>
  </si>
  <si>
    <t>Övriga externa kostnader</t>
  </si>
  <si>
    <t>TILLGÅNGAR</t>
  </si>
  <si>
    <t>Omsättningstillgångar</t>
  </si>
  <si>
    <t>Summa omsättningstillgångar</t>
  </si>
  <si>
    <t>SUMMA TILLGÅNGAR</t>
  </si>
  <si>
    <t>EGET KAPITAL OCH SKULDER</t>
  </si>
  <si>
    <t>Eget kapital</t>
  </si>
  <si>
    <t>SUMMA EGET KAPITAL OCH SKULDER</t>
  </si>
  <si>
    <t>Styrelseledamot</t>
  </si>
  <si>
    <t>Fastställelseintyg</t>
  </si>
  <si>
    <t>att godkänna styrelsens förslag till hur vinsten ska fördelas.</t>
  </si>
  <si>
    <t>Jag intygar också att innehållet i årsredovisningen  stämmer överens med originalet.</t>
  </si>
  <si>
    <t>Föreningens kostnader</t>
  </si>
  <si>
    <t>Föreningens intäkter</t>
  </si>
  <si>
    <t>Räntekostnader och liknande resultatposter</t>
  </si>
  <si>
    <t>Styrelseordförande</t>
  </si>
  <si>
    <t>Finansiella poster</t>
  </si>
  <si>
    <t>Summa finansiella poster</t>
  </si>
  <si>
    <t>Förutbetalda kostnader och upplupna intäkter</t>
  </si>
  <si>
    <t>Om inget annat särkilt anges, redovisas alla belopp i hela kronor (SEK)</t>
  </si>
  <si>
    <t>Övriga fordringar</t>
  </si>
  <si>
    <t>Skatteskulder</t>
  </si>
  <si>
    <t>Eget kapital vid räkenskapsårets slut</t>
  </si>
  <si>
    <t>Resultat efter finansiella poster</t>
  </si>
  <si>
    <t>Årsbokslut för</t>
  </si>
  <si>
    <t>Kommentar RK</t>
  </si>
  <si>
    <t>Mottagna ej använda bidrag</t>
  </si>
  <si>
    <t>Styrelsen för NN RÖDA KORSKRETS får härmed lämna sin redogörelse för föreningens</t>
  </si>
  <si>
    <t>NN Rödakorskrets</t>
  </si>
  <si>
    <t>XXXXXX-XXXX</t>
  </si>
  <si>
    <t xml:space="preserve">Undertecknad styrelseledamot i NN rödakorskrets, </t>
  </si>
  <si>
    <t xml:space="preserve">organisationsnummer XXXXXX-XXXX, intygar att resultaträkningen och balansräkningen </t>
  </si>
  <si>
    <t xml:space="preserve">i årsredovisningen har fastställts på årsstämman den DD MÅNAD 2025. Årsstämman beslutade </t>
  </si>
  <si>
    <t>NN</t>
  </si>
  <si>
    <t>Resultaträkning</t>
  </si>
  <si>
    <t>-2024-12-31</t>
  </si>
  <si>
    <t>Summa Föreningens intäkter</t>
  </si>
  <si>
    <t>Summa Föreningens kostnader</t>
  </si>
  <si>
    <t>Rörelseresultat</t>
  </si>
  <si>
    <t>Övriga ränteintäkter och liknande resultatposter</t>
  </si>
  <si>
    <t>Balansräkning</t>
  </si>
  <si>
    <t>Kortfristiga fordringar</t>
  </si>
  <si>
    <t>Summa kortfristiga fordringar</t>
  </si>
  <si>
    <t>Kassa och bank</t>
  </si>
  <si>
    <t>Summa kassa och bank</t>
  </si>
  <si>
    <t>Balansräkning, forts</t>
  </si>
  <si>
    <t xml:space="preserve">Eget kapital vid räkenskapsårets början </t>
  </si>
  <si>
    <t>Kortfristiga skulder</t>
  </si>
  <si>
    <t>Leverantörsskulder</t>
  </si>
  <si>
    <t>Upplupna kostnader och förutbetalda intäkter</t>
  </si>
  <si>
    <t>Summa kortfristiga skulder</t>
  </si>
  <si>
    <t>UPPLYSNINGAR</t>
  </si>
  <si>
    <t>Om första gången:</t>
  </si>
  <si>
    <t>Not 1 Upplysning om redovisningsprincip</t>
  </si>
  <si>
    <t>utveckling under räkenskapsåret 202X-01-01 - 202X-12-31</t>
  </si>
  <si>
    <t>202X-01-01 - 202X-12-31</t>
  </si>
  <si>
    <t>Alternativt ange valuta i Resultat- eller Balansräkningen</t>
  </si>
  <si>
    <t>Stad 202X-MM-DD</t>
  </si>
  <si>
    <t>Denna not är obligatorisk.</t>
  </si>
  <si>
    <t>DÖLJ KOLUMN F - N VID UTSKRIFT</t>
  </si>
  <si>
    <t xml:space="preserve">Skriv minus framför beloppet så att summeringen fungerar. </t>
  </si>
  <si>
    <t>DÖLJ KOLUMN F - M VID UTSKRIFT</t>
  </si>
  <si>
    <t xml:space="preserve">Resultaträkningen måste inte innehålla jämförelsetal, men jämförelsetal får läggas till frivilligt. </t>
  </si>
  <si>
    <t xml:space="preserve">Balansräkningen måste inte innehålla jämförelsetal, men jämförelsetal får läggas till frivilligt. </t>
  </si>
  <si>
    <t xml:space="preserve">Jämförelsetal i noterna är inte obligatoriskt, men får läggas till. Om resultat- och balansräkningarna innehåller </t>
  </si>
  <si>
    <t>DÖLJ KOLUMNEN VID UTSKRIFT</t>
  </si>
  <si>
    <t>jämförelsetal kan även noterna med fördel innehålla detta.</t>
  </si>
  <si>
    <t xml:space="preserve">6 kap. 4 § andra stycket BFL, 2 kap. 7 § ÅRL: När årsbokslutet upprättas, ska följande bestämmelser </t>
  </si>
  <si>
    <t xml:space="preserve">i årsredovisningslagen (1995:1554) tillämpas: </t>
  </si>
  <si>
    <t xml:space="preserve">2 kap. 7 § om undertecknande, I aktiebolag, ekonomiska föreningar och andra företag, som företräds av </t>
  </si>
  <si>
    <t>en styrelse, ska årsredovisningen skrivas under av samtliga styrelseledamöter. Om en verkställande direktör är</t>
  </si>
  <si>
    <t>utsedd, ska även denne skriva under årsredovisningen.</t>
  </si>
  <si>
    <t>Hej!</t>
  </si>
  <si>
    <t>en "K2 Årsbokslut" enligt BFN 2017:3.</t>
  </si>
  <si>
    <t>Vi rekommenderar alla kretsar att upprätta en "K2 Årsbokslut". Tänk på att du inte kan gå</t>
  </si>
  <si>
    <t>ta kostnaden dierkt.</t>
  </si>
  <si>
    <t>Kursen genomförs på Teams både på våren och hösten. Mer information och anmälan sker</t>
  </si>
  <si>
    <t>Där finns också senaste kursmaterialet.</t>
  </si>
  <si>
    <t>ned ett steg. K3 kan vara bra om kretsen ska göra investeringar i sin fastighet och inte vill</t>
  </si>
  <si>
    <r>
      <t xml:space="preserve">Vi går igenom K2 på kursen som heter </t>
    </r>
    <r>
      <rPr>
        <u/>
        <sz val="11"/>
        <color theme="1"/>
        <rFont val="Calibri"/>
        <family val="2"/>
        <scheme val="minor"/>
      </rPr>
      <t>Bokföring hos kretsar och Årsbokslut enligt K2.</t>
    </r>
  </si>
  <si>
    <t>Lycka till!</t>
  </si>
  <si>
    <t>Ekonomienheten Svenska Röda Korset</t>
  </si>
  <si>
    <t xml:space="preserve">Välkommen till det här dokumentet som är tänkt att fungera som mall när du upprättar </t>
  </si>
  <si>
    <t>Vänliga hälsningar</t>
  </si>
  <si>
    <t>Texten till vänster är inget krav.</t>
  </si>
  <si>
    <t>Maila info@redcross.se om du har frågor.</t>
  </si>
  <si>
    <t>Ekonomi och rapportering</t>
  </si>
  <si>
    <t>-2025-12-31</t>
  </si>
  <si>
    <t>Vår revisionsberättelse har avgivits den xx månad 2026</t>
  </si>
  <si>
    <t>BFL hänvisar till ÅRL vad gäller årsbokslut.</t>
  </si>
  <si>
    <t>att detta är en underskrift och hänvisning till revisionsberättelsen).</t>
  </si>
  <si>
    <t>I revisionslagen står det att revisorn ska teckna en hänvisning till revisionsberättelsen i årsredovisningen (praxis är</t>
  </si>
  <si>
    <t>här på Rednet:</t>
  </si>
  <si>
    <t>Frivllig revisor</t>
  </si>
  <si>
    <t>Vilka skriver under?</t>
  </si>
  <si>
    <t>Vilket datum dateras underskrifterna?</t>
  </si>
  <si>
    <t>Stockholm 2026-01-20</t>
  </si>
  <si>
    <r>
      <t xml:space="preserve">Vägledning BFNAR 2017:3. </t>
    </r>
    <r>
      <rPr>
        <b/>
        <sz val="9"/>
        <rFont val="Arial"/>
        <family val="2"/>
      </rPr>
      <t>Årsbokslutet ska dels dateras</t>
    </r>
    <r>
      <rPr>
        <sz val="9"/>
        <rFont val="Arial"/>
        <family val="2"/>
      </rPr>
      <t xml:space="preserve">, dels innehålla </t>
    </r>
    <r>
      <rPr>
        <b/>
        <sz val="9"/>
        <rFont val="Arial"/>
        <family val="2"/>
      </rPr>
      <t>uppgift om den dag då det undertecknades</t>
    </r>
    <r>
      <rPr>
        <sz val="9"/>
        <rFont val="Arial"/>
        <family val="2"/>
      </rPr>
      <t xml:space="preserve">.  
Kravet på datering innebär att </t>
    </r>
    <r>
      <rPr>
        <b/>
        <sz val="9"/>
        <rFont val="Arial"/>
        <family val="2"/>
      </rPr>
      <t>den dag ska anges då årsbokslutets slutliga innehåll bestämdes</t>
    </r>
    <r>
      <rPr>
        <sz val="9"/>
        <rFont val="Arial"/>
        <family val="2"/>
      </rPr>
      <t xml:space="preserve"> och årsbokslutet var färdig för undertecknande. I ett företag som företräds av en styrelse kan detta vara den dag då årsbokslutet togs till beslut i styrelsen. Men det kan också vara någon annan dag då de ansvariga befattningshavarna på annat sätt blev ense om årsbokslutets innehåll.  Kravet på uppgift om den dag då årsbokslutet undertecknades innebär att det ska</t>
    </r>
    <r>
      <rPr>
        <b/>
        <sz val="9"/>
        <rFont val="Arial"/>
        <family val="2"/>
      </rPr>
      <t xml:space="preserve"> framgå vilket datum respektive befattningshavare har skrivit under</t>
    </r>
    <r>
      <rPr>
        <sz val="9"/>
        <rFont val="Arial"/>
        <family val="2"/>
      </rPr>
      <t xml:space="preserve">. Skriver alla befattningshavare under samma dag räcker det att datum för underskrift anges en gång. Skrivs årsbokslutet under olika dagar behöver datumet för  respektive befattningshavares underskrift anges.  
Kravet på datering kan tillgodoses genom att det i avslutningen av årsbokslutet anges att det har beslutats ett visst datum. 
Kravet på uppgift om den dag då undertecknande skedde kan tillgodoses genom att datum för underskrift anges i anslutning till respektive underskrift. </t>
    </r>
  </si>
  <si>
    <t>Södertälje Röda Korskrets</t>
  </si>
  <si>
    <t xml:space="preserve"> </t>
  </si>
  <si>
    <t>802454-2923</t>
  </si>
  <si>
    <t xml:space="preserve">Handelsvaror </t>
  </si>
  <si>
    <t>Styrelsen för SÖDERTÄLJE RÖDA KORSKRETS får härmed lämna sin redogörelse för föreningens</t>
  </si>
  <si>
    <t>utveckling under räkenskapsåret 2025-01-01 - 2025-12-31</t>
  </si>
  <si>
    <t>Södertälje Rödakorskrets</t>
  </si>
  <si>
    <t>2025-01-01 - 2025-12-31</t>
  </si>
  <si>
    <t>Södertälje  2026-02-09</t>
  </si>
  <si>
    <t xml:space="preserve">Viveka Ek </t>
  </si>
  <si>
    <t xml:space="preserve">Ninorta Celik </t>
  </si>
  <si>
    <t xml:space="preserve">Marie Dolk </t>
  </si>
  <si>
    <t xml:space="preserve">Rita Bennich </t>
  </si>
  <si>
    <t>Sid 1 (3)</t>
  </si>
  <si>
    <t>Sid 2 (3)</t>
  </si>
  <si>
    <t>Sid 3 (3)</t>
  </si>
  <si>
    <t xml:space="preserve">Årsbokslutet upprättas för första gången i enlighet med Bokföringsnämndens allmänna råd (BFNAR 2017:3) </t>
  </si>
  <si>
    <t xml:space="preserve">om årsbokslut, vilket kan innebära en bristande jämförbarhet mellan räkenskapsåret och </t>
  </si>
  <si>
    <t>det närmast föregående räkenskapsåret.</t>
  </si>
  <si>
    <t xml:space="preserve">Gudrun Engström </t>
  </si>
  <si>
    <t xml:space="preserve">Kerstin Johansson </t>
  </si>
  <si>
    <t xml:space="preserve">Barbro Hedberg  </t>
  </si>
  <si>
    <t>Izla Aho</t>
  </si>
  <si>
    <t xml:space="preserve">Övriga skulder </t>
  </si>
  <si>
    <t xml:space="preserve">Årsbokslutet är upprättat i enlighet med bokföringslagens regler om årsbokslut och Bokföringsnämndens </t>
  </si>
  <si>
    <t xml:space="preserve">allmänna råd (BFNAR 2017:3) om årsbokslut.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</si>
</sst>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u/>
      <sz val="11"/>
      <color theme="10"/>
      <name val="Calibri"/>
      <family val="2"/>
      <scheme val="minor"/>
    </font>
    <font>
      <sz val="10"/>
      <name val="Arial"/>
      <family val="2"/>
    </font>
    <font>
      <sz val="11"/>
      <color rgb="FFFF0000"/>
      <name val="Calibri"/>
      <family val="2"/>
      <scheme val="minor"/>
    </font>
    <font>
      <b/>
      <sz val="11"/>
      <color theme="1"/>
      <name val="Calibri"/>
      <family val="2"/>
      <scheme val="minor"/>
    </font>
    <font>
      <sz val="20"/>
      <name val="Arial"/>
      <family val="2"/>
    </font>
    <font>
      <sz val="16"/>
      <name val="Arial"/>
      <family val="2"/>
    </font>
    <font>
      <sz val="14"/>
      <name val="Arial"/>
      <family val="2"/>
    </font>
    <font>
      <sz val="8"/>
      <name val="Arial"/>
      <family val="2"/>
    </font>
    <font>
      <b/>
      <sz val="11"/>
      <name val="Arial"/>
      <family val="2"/>
    </font>
    <font>
      <sz val="11"/>
      <name val="Arial"/>
      <family val="2"/>
    </font>
    <font>
      <sz val="8"/>
      <color theme="1"/>
      <name val="Arial"/>
      <family val="2"/>
    </font>
    <font>
      <sz val="10"/>
      <color rgb="FFFF0000"/>
      <name val="Arial"/>
      <family val="2"/>
    </font>
    <font>
      <sz val="10"/>
      <color rgb="FF000000"/>
      <name val="Arial"/>
      <family val="2"/>
    </font>
    <font>
      <b/>
      <sz val="10"/>
      <color rgb="FFFF0000"/>
      <name val="Arial"/>
      <family val="2"/>
    </font>
    <font>
      <b/>
      <sz val="8"/>
      <color rgb="FF000000"/>
      <name val="Arial"/>
      <family val="2"/>
    </font>
    <font>
      <sz val="8"/>
      <color rgb="FF000000"/>
      <name val="Arial"/>
      <family val="2"/>
    </font>
    <font>
      <b/>
      <i/>
      <sz val="8"/>
      <color rgb="FF000000"/>
      <name val="Arial"/>
      <family val="2"/>
    </font>
    <font>
      <b/>
      <sz val="8"/>
      <name val="Arial"/>
      <family val="2"/>
    </font>
    <font>
      <i/>
      <sz val="8"/>
      <color rgb="FF000000"/>
      <name val="Arial"/>
      <family val="2"/>
    </font>
    <font>
      <sz val="9"/>
      <color theme="1"/>
      <name val="Arial"/>
      <family val="2"/>
    </font>
    <font>
      <sz val="9"/>
      <name val="Arial"/>
      <family val="2"/>
    </font>
    <font>
      <u/>
      <sz val="9"/>
      <color theme="1"/>
      <name val="Arial"/>
      <family val="2"/>
    </font>
    <font>
      <sz val="9"/>
      <color indexed="81"/>
      <name val="Tahoma"/>
      <family val="2"/>
    </font>
    <font>
      <b/>
      <sz val="9"/>
      <color indexed="81"/>
      <name val="Tahoma"/>
      <family val="2"/>
    </font>
    <font>
      <u/>
      <sz val="11"/>
      <color theme="1"/>
      <name val="Calibri"/>
      <family val="2"/>
      <scheme val="minor"/>
    </font>
    <font>
      <b/>
      <sz val="9"/>
      <name val="Arial"/>
      <family val="2"/>
    </font>
    <font>
      <b/>
      <sz val="9"/>
      <color theme="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70">
    <xf numFmtId="0" fontId="0" fillId="0" borderId="0" xfId="0"/>
    <xf numFmtId="0" fontId="3" fillId="0" borderId="0" xfId="0" applyFont="1"/>
    <xf numFmtId="0" fontId="0" fillId="0" borderId="0" xfId="0" applyAlignment="1">
      <alignment horizontal="center"/>
    </xf>
    <xf numFmtId="0" fontId="2" fillId="0" borderId="0" xfId="2"/>
    <xf numFmtId="0" fontId="7" fillId="0" borderId="0" xfId="2" applyFont="1"/>
    <xf numFmtId="0" fontId="8" fillId="0" borderId="0" xfId="2" applyFont="1"/>
    <xf numFmtId="0" fontId="9" fillId="0" borderId="0" xfId="2" applyFont="1"/>
    <xf numFmtId="0" fontId="10" fillId="0" borderId="0" xfId="2" applyFont="1"/>
    <xf numFmtId="0" fontId="11" fillId="0" borderId="0" xfId="2" applyFont="1"/>
    <xf numFmtId="0" fontId="10" fillId="0" borderId="1" xfId="2" applyFont="1" applyBorder="1"/>
    <xf numFmtId="0" fontId="5" fillId="0" borderId="0" xfId="2" applyFont="1" applyAlignment="1">
      <alignment horizontal="center"/>
    </xf>
    <xf numFmtId="0" fontId="6" fillId="0" borderId="0" xfId="2" applyFont="1" applyAlignment="1">
      <alignment horizontal="center"/>
    </xf>
    <xf numFmtId="0" fontId="7" fillId="0" borderId="0" xfId="2" applyFont="1" applyAlignment="1">
      <alignment horizontal="center"/>
    </xf>
    <xf numFmtId="0" fontId="10" fillId="0" borderId="0" xfId="2" quotePrefix="1" applyFont="1"/>
    <xf numFmtId="0" fontId="12" fillId="0" borderId="0" xfId="2" applyFont="1"/>
    <xf numFmtId="0" fontId="4" fillId="0" borderId="0" xfId="0" applyFont="1"/>
    <xf numFmtId="0" fontId="4" fillId="0" borderId="0" xfId="0" applyFont="1" applyAlignment="1">
      <alignment horizontal="left"/>
    </xf>
    <xf numFmtId="0" fontId="14" fillId="0" borderId="0" xfId="2" applyFont="1"/>
    <xf numFmtId="0" fontId="4" fillId="2" borderId="0" xfId="0" applyFont="1" applyFill="1" applyAlignment="1">
      <alignment horizontal="left"/>
    </xf>
    <xf numFmtId="0" fontId="0" fillId="2" borderId="0" xfId="0" applyFill="1"/>
    <xf numFmtId="0" fontId="15" fillId="0" borderId="0" xfId="0" applyFont="1" applyAlignment="1">
      <alignment vertical="center" wrapText="1"/>
    </xf>
    <xf numFmtId="14" fontId="15" fillId="0" borderId="0" xfId="0" applyNumberFormat="1" applyFont="1" applyAlignment="1">
      <alignment horizontal="right" vertical="center" wrapText="1"/>
    </xf>
    <xf numFmtId="0" fontId="15" fillId="0" borderId="2" xfId="0" applyFont="1" applyBorder="1" applyAlignment="1">
      <alignment vertical="center" wrapText="1"/>
    </xf>
    <xf numFmtId="0" fontId="15" fillId="0" borderId="2" xfId="0" quotePrefix="1" applyFont="1" applyBorder="1" applyAlignment="1">
      <alignment horizontal="right" vertical="center" wrapText="1"/>
    </xf>
    <xf numFmtId="0" fontId="2" fillId="0" borderId="0" xfId="0" applyFont="1" applyAlignment="1">
      <alignment vertical="center" wrapText="1"/>
    </xf>
    <xf numFmtId="0" fontId="8" fillId="0" borderId="0" xfId="0" applyFont="1" applyAlignment="1">
      <alignment vertical="center" wrapText="1"/>
    </xf>
    <xf numFmtId="0" fontId="15" fillId="0" borderId="0" xfId="0" applyFont="1" applyAlignment="1">
      <alignment horizontal="right" vertical="center" wrapText="1"/>
    </xf>
    <xf numFmtId="0" fontId="16" fillId="0" borderId="0" xfId="0" applyFont="1" applyAlignment="1">
      <alignment vertical="center" wrapText="1"/>
    </xf>
    <xf numFmtId="0" fontId="16" fillId="0" borderId="0" xfId="0" applyFont="1" applyAlignment="1">
      <alignment horizontal="right" vertical="center" wrapText="1"/>
    </xf>
    <xf numFmtId="0" fontId="16" fillId="0" borderId="2" xfId="0" applyFont="1" applyBorder="1" applyAlignment="1">
      <alignment vertical="center" wrapText="1"/>
    </xf>
    <xf numFmtId="0" fontId="8" fillId="0" borderId="2"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14" fontId="15" fillId="0" borderId="2" xfId="0" applyNumberFormat="1" applyFont="1" applyBorder="1" applyAlignment="1">
      <alignment horizontal="right" vertical="center" wrapText="1"/>
    </xf>
    <xf numFmtId="0" fontId="19" fillId="0" borderId="3" xfId="0" applyFont="1" applyBorder="1" applyAlignment="1">
      <alignment vertical="center" wrapText="1"/>
    </xf>
    <xf numFmtId="0" fontId="13" fillId="0" borderId="0" xfId="0" applyFont="1" applyAlignment="1">
      <alignment vertical="center" wrapText="1"/>
    </xf>
    <xf numFmtId="0" fontId="15" fillId="0" borderId="3" xfId="0" applyFont="1" applyBorder="1" applyAlignment="1">
      <alignment vertical="center" wrapText="1"/>
    </xf>
    <xf numFmtId="0" fontId="15" fillId="0" borderId="2" xfId="0"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20" fillId="0" borderId="0" xfId="0" applyFont="1" applyAlignment="1">
      <alignment vertical="center"/>
    </xf>
    <xf numFmtId="0" fontId="0" fillId="0" borderId="0" xfId="0" applyAlignment="1">
      <alignment horizontal="right"/>
    </xf>
    <xf numFmtId="0" fontId="20" fillId="0" borderId="1" xfId="0" applyFont="1" applyBorder="1" applyAlignment="1">
      <alignment vertical="center"/>
    </xf>
    <xf numFmtId="0" fontId="22" fillId="0" borderId="1" xfId="0" applyFont="1" applyBorder="1" applyAlignment="1">
      <alignment vertical="center"/>
    </xf>
    <xf numFmtId="0" fontId="21" fillId="0" borderId="0" xfId="0" applyFont="1" applyAlignment="1">
      <alignment horizontal="left" vertical="center" indent="2"/>
    </xf>
    <xf numFmtId="3" fontId="16" fillId="0" borderId="0" xfId="0" applyNumberFormat="1" applyFont="1" applyAlignment="1">
      <alignment horizontal="right" vertical="center" wrapText="1"/>
    </xf>
    <xf numFmtId="3" fontId="16" fillId="0" borderId="2" xfId="0" applyNumberFormat="1" applyFont="1" applyBorder="1" applyAlignment="1">
      <alignment horizontal="right" vertical="center" wrapText="1"/>
    </xf>
    <xf numFmtId="3" fontId="15" fillId="0" borderId="0" xfId="0" applyNumberFormat="1" applyFont="1" applyAlignment="1">
      <alignment horizontal="right" vertical="center" wrapText="1"/>
    </xf>
    <xf numFmtId="3" fontId="16" fillId="0" borderId="0" xfId="0" applyNumberFormat="1" applyFont="1" applyAlignment="1">
      <alignment vertical="center" wrapText="1"/>
    </xf>
    <xf numFmtId="3" fontId="16" fillId="0" borderId="3" xfId="0" applyNumberFormat="1" applyFont="1" applyBorder="1" applyAlignment="1">
      <alignment horizontal="right" vertical="center" wrapText="1"/>
    </xf>
    <xf numFmtId="3" fontId="0" fillId="0" borderId="0" xfId="0" applyNumberFormat="1"/>
    <xf numFmtId="3" fontId="15" fillId="0" borderId="2" xfId="0" applyNumberFormat="1" applyFont="1" applyBorder="1" applyAlignment="1">
      <alignment horizontal="right" vertical="center" wrapText="1"/>
    </xf>
    <xf numFmtId="3" fontId="15" fillId="0" borderId="3" xfId="0" applyNumberFormat="1" applyFont="1" applyBorder="1" applyAlignment="1">
      <alignment horizontal="right" vertical="center" wrapText="1"/>
    </xf>
    <xf numFmtId="0" fontId="21" fillId="0" borderId="0" xfId="0" applyFont="1" applyAlignment="1">
      <alignment vertical="center"/>
    </xf>
    <xf numFmtId="0" fontId="21" fillId="0" borderId="0" xfId="0" applyFont="1"/>
    <xf numFmtId="0" fontId="1" fillId="0" borderId="0" xfId="1"/>
    <xf numFmtId="0" fontId="26" fillId="0" borderId="0" xfId="0" applyFont="1"/>
    <xf numFmtId="0" fontId="27" fillId="0" borderId="0" xfId="0" applyFont="1" applyAlignment="1">
      <alignment vertical="center"/>
    </xf>
    <xf numFmtId="0" fontId="16" fillId="0" borderId="0" xfId="0" applyFont="1" applyFill="1" applyAlignment="1">
      <alignment vertical="center" wrapText="1"/>
    </xf>
    <xf numFmtId="3" fontId="15" fillId="0" borderId="0" xfId="0" applyNumberFormat="1" applyFont="1" applyFill="1" applyAlignment="1">
      <alignment horizontal="right" vertical="center" wrapText="1"/>
    </xf>
    <xf numFmtId="0" fontId="5" fillId="0" borderId="0" xfId="2" applyFont="1" applyAlignment="1">
      <alignment horizontal="center"/>
    </xf>
    <xf numFmtId="0" fontId="6" fillId="0" borderId="0" xfId="2" applyFont="1" applyAlignment="1">
      <alignment horizontal="center"/>
    </xf>
    <xf numFmtId="0" fontId="7" fillId="0" borderId="0" xfId="2" applyFont="1" applyAlignment="1">
      <alignment horizontal="center"/>
    </xf>
    <xf numFmtId="0" fontId="15" fillId="0" borderId="0" xfId="0" applyFont="1" applyAlignment="1">
      <alignment vertical="center" wrapText="1"/>
    </xf>
    <xf numFmtId="0" fontId="15" fillId="0" borderId="2" xfId="0" applyFont="1" applyBorder="1" applyAlignment="1">
      <alignment vertical="center" wrapText="1"/>
    </xf>
    <xf numFmtId="0" fontId="21" fillId="0" borderId="0" xfId="0" applyFont="1" applyAlignment="1">
      <alignment horizontal="left" vertical="top" wrapText="1"/>
    </xf>
  </cellXfs>
  <cellStyles count="3">
    <cellStyle name="Hyperlä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5</xdr:col>
      <xdr:colOff>139699</xdr:colOff>
      <xdr:row>13</xdr:row>
      <xdr:rowOff>6350</xdr:rowOff>
    </xdr:from>
    <xdr:to>
      <xdr:col>5</xdr:col>
      <xdr:colOff>314324</xdr:colOff>
      <xdr:row>17</xdr:row>
      <xdr:rowOff>0</xdr:rowOff>
    </xdr:to>
    <xdr:sp macro="" textlink="">
      <xdr:nvSpPr>
        <xdr:cNvPr id="3" name="Höger klammerparentes 2">
          <a:extLst>
            <a:ext uri="{FF2B5EF4-FFF2-40B4-BE49-F238E27FC236}">
              <a16:creationId xmlns:a16="http://schemas.microsoft.com/office/drawing/2014/main" id="{2E1BC0F6-AF8D-5BE5-9AF6-6803F3ADD8E4}"/>
            </a:ext>
          </a:extLst>
        </xdr:cNvPr>
        <xdr:cNvSpPr/>
      </xdr:nvSpPr>
      <xdr:spPr>
        <a:xfrm>
          <a:off x="6007099" y="2921000"/>
          <a:ext cx="174625" cy="1231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sv-SE" sz="1100"/>
        </a:p>
      </xdr:txBody>
    </xdr:sp>
    <xdr:clientData/>
  </xdr:twoCellAnchor>
  <xdr:twoCellAnchor>
    <xdr:from>
      <xdr:col>5</xdr:col>
      <xdr:colOff>133350</xdr:colOff>
      <xdr:row>22</xdr:row>
      <xdr:rowOff>0</xdr:rowOff>
    </xdr:from>
    <xdr:to>
      <xdr:col>5</xdr:col>
      <xdr:colOff>279400</xdr:colOff>
      <xdr:row>23</xdr:row>
      <xdr:rowOff>155574</xdr:rowOff>
    </xdr:to>
    <xdr:sp macro="" textlink="">
      <xdr:nvSpPr>
        <xdr:cNvPr id="2" name="Höger klammerparentes 1">
          <a:extLst>
            <a:ext uri="{FF2B5EF4-FFF2-40B4-BE49-F238E27FC236}">
              <a16:creationId xmlns:a16="http://schemas.microsoft.com/office/drawing/2014/main" id="{3C1263EE-C218-4C3A-87FC-28B37B8959EB}"/>
            </a:ext>
          </a:extLst>
        </xdr:cNvPr>
        <xdr:cNvSpPr/>
      </xdr:nvSpPr>
      <xdr:spPr>
        <a:xfrm>
          <a:off x="5762625" y="5476874"/>
          <a:ext cx="146050" cy="803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142248</xdr:colOff>
      <xdr:row>11</xdr:row>
      <xdr:rowOff>18810</xdr:rowOff>
    </xdr:to>
    <xdr:pic>
      <xdr:nvPicPr>
        <xdr:cNvPr id="2" name="Bildobjekt 1">
          <a:extLst>
            <a:ext uri="{FF2B5EF4-FFF2-40B4-BE49-F238E27FC236}">
              <a16:creationId xmlns:a16="http://schemas.microsoft.com/office/drawing/2014/main" id="{5A812F2C-1782-6D77-8497-DCB9211A8396}"/>
            </a:ext>
          </a:extLst>
        </xdr:cNvPr>
        <xdr:cNvPicPr>
          <a:picLocks noChangeAspect="1"/>
        </xdr:cNvPicPr>
      </xdr:nvPicPr>
      <xdr:blipFill>
        <a:blip xmlns:r="http://schemas.openxmlformats.org/officeDocument/2006/relationships" r:embed="rId1"/>
        <a:stretch>
          <a:fillRect/>
        </a:stretch>
      </xdr:blipFill>
      <xdr:spPr>
        <a:xfrm>
          <a:off x="0" y="190500"/>
          <a:ext cx="5019048" cy="1923810"/>
        </a:xfrm>
        <a:prstGeom prst="rect">
          <a:avLst/>
        </a:prstGeom>
      </xdr:spPr>
    </xdr:pic>
    <xdr:clientData/>
  </xdr:twoCellAnchor>
  <xdr:twoCellAnchor editAs="oneCell">
    <xdr:from>
      <xdr:col>0</xdr:col>
      <xdr:colOff>0</xdr:colOff>
      <xdr:row>12</xdr:row>
      <xdr:rowOff>28575</xdr:rowOff>
    </xdr:from>
    <xdr:to>
      <xdr:col>8</xdr:col>
      <xdr:colOff>237486</xdr:colOff>
      <xdr:row>23</xdr:row>
      <xdr:rowOff>171170</xdr:rowOff>
    </xdr:to>
    <xdr:pic>
      <xdr:nvPicPr>
        <xdr:cNvPr id="3" name="Bildobjekt 2">
          <a:extLst>
            <a:ext uri="{FF2B5EF4-FFF2-40B4-BE49-F238E27FC236}">
              <a16:creationId xmlns:a16="http://schemas.microsoft.com/office/drawing/2014/main" id="{E33E34C4-ED97-5054-E54C-00B0D16F7AA4}"/>
            </a:ext>
          </a:extLst>
        </xdr:cNvPr>
        <xdr:cNvPicPr>
          <a:picLocks noChangeAspect="1"/>
        </xdr:cNvPicPr>
      </xdr:nvPicPr>
      <xdr:blipFill>
        <a:blip xmlns:r="http://schemas.openxmlformats.org/officeDocument/2006/relationships" r:embed="rId2"/>
        <a:stretch>
          <a:fillRect/>
        </a:stretch>
      </xdr:blipFill>
      <xdr:spPr>
        <a:xfrm>
          <a:off x="0" y="2314575"/>
          <a:ext cx="5114286" cy="2238095"/>
        </a:xfrm>
        <a:prstGeom prst="rect">
          <a:avLst/>
        </a:prstGeom>
      </xdr:spPr>
    </xdr:pic>
    <xdr:clientData/>
  </xdr:twoCellAnchor>
  <xdr:twoCellAnchor editAs="oneCell">
    <xdr:from>
      <xdr:col>0</xdr:col>
      <xdr:colOff>0</xdr:colOff>
      <xdr:row>25</xdr:row>
      <xdr:rowOff>0</xdr:rowOff>
    </xdr:from>
    <xdr:to>
      <xdr:col>8</xdr:col>
      <xdr:colOff>151771</xdr:colOff>
      <xdr:row>34</xdr:row>
      <xdr:rowOff>190262</xdr:rowOff>
    </xdr:to>
    <xdr:pic>
      <xdr:nvPicPr>
        <xdr:cNvPr id="4" name="Bildobjekt 3">
          <a:extLst>
            <a:ext uri="{FF2B5EF4-FFF2-40B4-BE49-F238E27FC236}">
              <a16:creationId xmlns:a16="http://schemas.microsoft.com/office/drawing/2014/main" id="{4CF6DED1-93D3-C7D1-1D6E-75C77D73D39D}"/>
            </a:ext>
          </a:extLst>
        </xdr:cNvPr>
        <xdr:cNvPicPr>
          <a:picLocks noChangeAspect="1"/>
        </xdr:cNvPicPr>
      </xdr:nvPicPr>
      <xdr:blipFill>
        <a:blip xmlns:r="http://schemas.openxmlformats.org/officeDocument/2006/relationships" r:embed="rId3"/>
        <a:stretch>
          <a:fillRect/>
        </a:stretch>
      </xdr:blipFill>
      <xdr:spPr>
        <a:xfrm>
          <a:off x="0" y="4762500"/>
          <a:ext cx="5028571" cy="1904762"/>
        </a:xfrm>
        <a:prstGeom prst="rect">
          <a:avLst/>
        </a:prstGeom>
      </xdr:spPr>
    </xdr:pic>
    <xdr:clientData/>
  </xdr:twoCellAnchor>
  <xdr:twoCellAnchor editAs="oneCell">
    <xdr:from>
      <xdr:col>0</xdr:col>
      <xdr:colOff>0</xdr:colOff>
      <xdr:row>36</xdr:row>
      <xdr:rowOff>0</xdr:rowOff>
    </xdr:from>
    <xdr:to>
      <xdr:col>8</xdr:col>
      <xdr:colOff>94629</xdr:colOff>
      <xdr:row>44</xdr:row>
      <xdr:rowOff>37905</xdr:rowOff>
    </xdr:to>
    <xdr:pic>
      <xdr:nvPicPr>
        <xdr:cNvPr id="5" name="Bildobjekt 4">
          <a:extLst>
            <a:ext uri="{FF2B5EF4-FFF2-40B4-BE49-F238E27FC236}">
              <a16:creationId xmlns:a16="http://schemas.microsoft.com/office/drawing/2014/main" id="{1D99D7B4-0EB0-4F1B-A60B-3299BE453DFA}"/>
            </a:ext>
          </a:extLst>
        </xdr:cNvPr>
        <xdr:cNvPicPr>
          <a:picLocks noChangeAspect="1"/>
        </xdr:cNvPicPr>
      </xdr:nvPicPr>
      <xdr:blipFill>
        <a:blip xmlns:r="http://schemas.openxmlformats.org/officeDocument/2006/relationships" r:embed="rId4"/>
        <a:stretch>
          <a:fillRect/>
        </a:stretch>
      </xdr:blipFill>
      <xdr:spPr>
        <a:xfrm>
          <a:off x="0" y="6858000"/>
          <a:ext cx="4971429" cy="1561905"/>
        </a:xfrm>
        <a:prstGeom prst="rect">
          <a:avLst/>
        </a:prstGeom>
      </xdr:spPr>
    </xdr:pic>
    <xdr:clientData/>
  </xdr:twoCellAnchor>
  <xdr:twoCellAnchor editAs="oneCell">
    <xdr:from>
      <xdr:col>0</xdr:col>
      <xdr:colOff>0</xdr:colOff>
      <xdr:row>45</xdr:row>
      <xdr:rowOff>0</xdr:rowOff>
    </xdr:from>
    <xdr:to>
      <xdr:col>8</xdr:col>
      <xdr:colOff>323200</xdr:colOff>
      <xdr:row>82</xdr:row>
      <xdr:rowOff>65786</xdr:rowOff>
    </xdr:to>
    <xdr:pic>
      <xdr:nvPicPr>
        <xdr:cNvPr id="6" name="Bildobjekt 5">
          <a:extLst>
            <a:ext uri="{FF2B5EF4-FFF2-40B4-BE49-F238E27FC236}">
              <a16:creationId xmlns:a16="http://schemas.microsoft.com/office/drawing/2014/main" id="{52B2DA19-186D-40E8-6385-47AE65CA888B}"/>
            </a:ext>
          </a:extLst>
        </xdr:cNvPr>
        <xdr:cNvPicPr>
          <a:picLocks noChangeAspect="1"/>
        </xdr:cNvPicPr>
      </xdr:nvPicPr>
      <xdr:blipFill>
        <a:blip xmlns:r="http://schemas.openxmlformats.org/officeDocument/2006/relationships" r:embed="rId5"/>
        <a:stretch>
          <a:fillRect/>
        </a:stretch>
      </xdr:blipFill>
      <xdr:spPr>
        <a:xfrm>
          <a:off x="0" y="8572500"/>
          <a:ext cx="5200000" cy="7114286"/>
        </a:xfrm>
        <a:prstGeom prst="rect">
          <a:avLst/>
        </a:prstGeom>
      </xdr:spPr>
    </xdr:pic>
    <xdr:clientData/>
  </xdr:twoCellAnchor>
  <xdr:twoCellAnchor editAs="oneCell">
    <xdr:from>
      <xdr:col>0</xdr:col>
      <xdr:colOff>0</xdr:colOff>
      <xdr:row>84</xdr:row>
      <xdr:rowOff>0</xdr:rowOff>
    </xdr:from>
    <xdr:to>
      <xdr:col>8</xdr:col>
      <xdr:colOff>199390</xdr:colOff>
      <xdr:row>96</xdr:row>
      <xdr:rowOff>133048</xdr:rowOff>
    </xdr:to>
    <xdr:pic>
      <xdr:nvPicPr>
        <xdr:cNvPr id="7" name="Bildobjekt 6">
          <a:extLst>
            <a:ext uri="{FF2B5EF4-FFF2-40B4-BE49-F238E27FC236}">
              <a16:creationId xmlns:a16="http://schemas.microsoft.com/office/drawing/2014/main" id="{7FE099AB-937E-7F24-045D-8EDE2861D063}"/>
            </a:ext>
          </a:extLst>
        </xdr:cNvPr>
        <xdr:cNvPicPr>
          <a:picLocks noChangeAspect="1"/>
        </xdr:cNvPicPr>
      </xdr:nvPicPr>
      <xdr:blipFill>
        <a:blip xmlns:r="http://schemas.openxmlformats.org/officeDocument/2006/relationships" r:embed="rId6"/>
        <a:stretch>
          <a:fillRect/>
        </a:stretch>
      </xdr:blipFill>
      <xdr:spPr>
        <a:xfrm>
          <a:off x="0" y="16002000"/>
          <a:ext cx="5076190" cy="2419048"/>
        </a:xfrm>
        <a:prstGeom prst="rect">
          <a:avLst/>
        </a:prstGeom>
      </xdr:spPr>
    </xdr:pic>
    <xdr:clientData/>
  </xdr:twoCellAnchor>
  <xdr:twoCellAnchor editAs="oneCell">
    <xdr:from>
      <xdr:col>0</xdr:col>
      <xdr:colOff>0</xdr:colOff>
      <xdr:row>98</xdr:row>
      <xdr:rowOff>0</xdr:rowOff>
    </xdr:from>
    <xdr:to>
      <xdr:col>8</xdr:col>
      <xdr:colOff>85105</xdr:colOff>
      <xdr:row>102</xdr:row>
      <xdr:rowOff>18952</xdr:rowOff>
    </xdr:to>
    <xdr:pic>
      <xdr:nvPicPr>
        <xdr:cNvPr id="8" name="Bildobjekt 7">
          <a:extLst>
            <a:ext uri="{FF2B5EF4-FFF2-40B4-BE49-F238E27FC236}">
              <a16:creationId xmlns:a16="http://schemas.microsoft.com/office/drawing/2014/main" id="{62560B56-670D-873B-77D9-2089DE9F1B93}"/>
            </a:ext>
          </a:extLst>
        </xdr:cNvPr>
        <xdr:cNvPicPr>
          <a:picLocks noChangeAspect="1"/>
        </xdr:cNvPicPr>
      </xdr:nvPicPr>
      <xdr:blipFill>
        <a:blip xmlns:r="http://schemas.openxmlformats.org/officeDocument/2006/relationships" r:embed="rId7"/>
        <a:stretch>
          <a:fillRect/>
        </a:stretch>
      </xdr:blipFill>
      <xdr:spPr>
        <a:xfrm>
          <a:off x="0" y="18669000"/>
          <a:ext cx="4961905" cy="780952"/>
        </a:xfrm>
        <a:prstGeom prst="rect">
          <a:avLst/>
        </a:prstGeom>
      </xdr:spPr>
    </xdr:pic>
    <xdr:clientData/>
  </xdr:twoCellAnchor>
  <xdr:twoCellAnchor editAs="oneCell">
    <xdr:from>
      <xdr:col>0</xdr:col>
      <xdr:colOff>0</xdr:colOff>
      <xdr:row>103</xdr:row>
      <xdr:rowOff>0</xdr:rowOff>
    </xdr:from>
    <xdr:to>
      <xdr:col>8</xdr:col>
      <xdr:colOff>170819</xdr:colOff>
      <xdr:row>117</xdr:row>
      <xdr:rowOff>28238</xdr:rowOff>
    </xdr:to>
    <xdr:pic>
      <xdr:nvPicPr>
        <xdr:cNvPr id="9" name="Bildobjekt 8">
          <a:extLst>
            <a:ext uri="{FF2B5EF4-FFF2-40B4-BE49-F238E27FC236}">
              <a16:creationId xmlns:a16="http://schemas.microsoft.com/office/drawing/2014/main" id="{6AE406F2-A30F-431F-4EFA-28825402A123}"/>
            </a:ext>
          </a:extLst>
        </xdr:cNvPr>
        <xdr:cNvPicPr>
          <a:picLocks noChangeAspect="1"/>
        </xdr:cNvPicPr>
      </xdr:nvPicPr>
      <xdr:blipFill>
        <a:blip xmlns:r="http://schemas.openxmlformats.org/officeDocument/2006/relationships" r:embed="rId8"/>
        <a:stretch>
          <a:fillRect/>
        </a:stretch>
      </xdr:blipFill>
      <xdr:spPr>
        <a:xfrm>
          <a:off x="0" y="19621500"/>
          <a:ext cx="5047619" cy="2695238"/>
        </a:xfrm>
        <a:prstGeom prst="rect">
          <a:avLst/>
        </a:prstGeom>
      </xdr:spPr>
    </xdr:pic>
    <xdr:clientData/>
  </xdr:twoCellAnchor>
  <xdr:twoCellAnchor editAs="oneCell">
    <xdr:from>
      <xdr:col>0</xdr:col>
      <xdr:colOff>0</xdr:colOff>
      <xdr:row>119</xdr:row>
      <xdr:rowOff>0</xdr:rowOff>
    </xdr:from>
    <xdr:to>
      <xdr:col>8</xdr:col>
      <xdr:colOff>256533</xdr:colOff>
      <xdr:row>150</xdr:row>
      <xdr:rowOff>56405</xdr:rowOff>
    </xdr:to>
    <xdr:pic>
      <xdr:nvPicPr>
        <xdr:cNvPr id="10" name="Bildobjekt 9">
          <a:extLst>
            <a:ext uri="{FF2B5EF4-FFF2-40B4-BE49-F238E27FC236}">
              <a16:creationId xmlns:a16="http://schemas.microsoft.com/office/drawing/2014/main" id="{72AA639F-209B-4D11-FDE0-4B7EEF393C13}"/>
            </a:ext>
          </a:extLst>
        </xdr:cNvPr>
        <xdr:cNvPicPr>
          <a:picLocks noChangeAspect="1"/>
        </xdr:cNvPicPr>
      </xdr:nvPicPr>
      <xdr:blipFill>
        <a:blip xmlns:r="http://schemas.openxmlformats.org/officeDocument/2006/relationships" r:embed="rId9"/>
        <a:stretch>
          <a:fillRect/>
        </a:stretch>
      </xdr:blipFill>
      <xdr:spPr>
        <a:xfrm>
          <a:off x="0" y="22669500"/>
          <a:ext cx="5133333" cy="5961905"/>
        </a:xfrm>
        <a:prstGeom prst="rect">
          <a:avLst/>
        </a:prstGeom>
      </xdr:spPr>
    </xdr:pic>
    <xdr:clientData/>
  </xdr:twoCellAnchor>
  <xdr:twoCellAnchor editAs="oneCell">
    <xdr:from>
      <xdr:col>0</xdr:col>
      <xdr:colOff>0</xdr:colOff>
      <xdr:row>151</xdr:row>
      <xdr:rowOff>0</xdr:rowOff>
    </xdr:from>
    <xdr:to>
      <xdr:col>8</xdr:col>
      <xdr:colOff>237486</xdr:colOff>
      <xdr:row>182</xdr:row>
      <xdr:rowOff>104024</xdr:rowOff>
    </xdr:to>
    <xdr:pic>
      <xdr:nvPicPr>
        <xdr:cNvPr id="11" name="Bildobjekt 10">
          <a:extLst>
            <a:ext uri="{FF2B5EF4-FFF2-40B4-BE49-F238E27FC236}">
              <a16:creationId xmlns:a16="http://schemas.microsoft.com/office/drawing/2014/main" id="{DB6DE31B-8633-9BB0-47D4-EA9E70E5F0C5}"/>
            </a:ext>
          </a:extLst>
        </xdr:cNvPr>
        <xdr:cNvPicPr>
          <a:picLocks noChangeAspect="1"/>
        </xdr:cNvPicPr>
      </xdr:nvPicPr>
      <xdr:blipFill>
        <a:blip xmlns:r="http://schemas.openxmlformats.org/officeDocument/2006/relationships" r:embed="rId10"/>
        <a:stretch>
          <a:fillRect/>
        </a:stretch>
      </xdr:blipFill>
      <xdr:spPr>
        <a:xfrm>
          <a:off x="0" y="28765500"/>
          <a:ext cx="5114286" cy="6009524"/>
        </a:xfrm>
        <a:prstGeom prst="rect">
          <a:avLst/>
        </a:prstGeom>
      </xdr:spPr>
    </xdr:pic>
    <xdr:clientData/>
  </xdr:twoCellAnchor>
  <xdr:twoCellAnchor editAs="oneCell">
    <xdr:from>
      <xdr:col>0</xdr:col>
      <xdr:colOff>0</xdr:colOff>
      <xdr:row>184</xdr:row>
      <xdr:rowOff>0</xdr:rowOff>
    </xdr:from>
    <xdr:to>
      <xdr:col>8</xdr:col>
      <xdr:colOff>199390</xdr:colOff>
      <xdr:row>191</xdr:row>
      <xdr:rowOff>171262</xdr:rowOff>
    </xdr:to>
    <xdr:pic>
      <xdr:nvPicPr>
        <xdr:cNvPr id="12" name="Bildobjekt 11">
          <a:extLst>
            <a:ext uri="{FF2B5EF4-FFF2-40B4-BE49-F238E27FC236}">
              <a16:creationId xmlns:a16="http://schemas.microsoft.com/office/drawing/2014/main" id="{92B3A575-C631-9149-1E21-C4F47BCE9C98}"/>
            </a:ext>
          </a:extLst>
        </xdr:cNvPr>
        <xdr:cNvPicPr>
          <a:picLocks noChangeAspect="1"/>
        </xdr:cNvPicPr>
      </xdr:nvPicPr>
      <xdr:blipFill>
        <a:blip xmlns:r="http://schemas.openxmlformats.org/officeDocument/2006/relationships" r:embed="rId11"/>
        <a:stretch>
          <a:fillRect/>
        </a:stretch>
      </xdr:blipFill>
      <xdr:spPr>
        <a:xfrm>
          <a:off x="0" y="35052000"/>
          <a:ext cx="5076190" cy="1504762"/>
        </a:xfrm>
        <a:prstGeom prst="rect">
          <a:avLst/>
        </a:prstGeom>
      </xdr:spPr>
    </xdr:pic>
    <xdr:clientData/>
  </xdr:twoCellAnchor>
  <xdr:twoCellAnchor editAs="oneCell">
    <xdr:from>
      <xdr:col>0</xdr:col>
      <xdr:colOff>0</xdr:colOff>
      <xdr:row>194</xdr:row>
      <xdr:rowOff>0</xdr:rowOff>
    </xdr:from>
    <xdr:to>
      <xdr:col>7</xdr:col>
      <xdr:colOff>608990</xdr:colOff>
      <xdr:row>196</xdr:row>
      <xdr:rowOff>76143</xdr:rowOff>
    </xdr:to>
    <xdr:pic>
      <xdr:nvPicPr>
        <xdr:cNvPr id="13" name="Bildobjekt 12">
          <a:extLst>
            <a:ext uri="{FF2B5EF4-FFF2-40B4-BE49-F238E27FC236}">
              <a16:creationId xmlns:a16="http://schemas.microsoft.com/office/drawing/2014/main" id="{70D89B8C-1405-62CB-026C-775E2EBF45CF}"/>
            </a:ext>
          </a:extLst>
        </xdr:cNvPr>
        <xdr:cNvPicPr>
          <a:picLocks noChangeAspect="1"/>
        </xdr:cNvPicPr>
      </xdr:nvPicPr>
      <xdr:blipFill>
        <a:blip xmlns:r="http://schemas.openxmlformats.org/officeDocument/2006/relationships" r:embed="rId12"/>
        <a:stretch>
          <a:fillRect/>
        </a:stretch>
      </xdr:blipFill>
      <xdr:spPr>
        <a:xfrm>
          <a:off x="0" y="36957000"/>
          <a:ext cx="4876190" cy="457143"/>
        </a:xfrm>
        <a:prstGeom prst="rect">
          <a:avLst/>
        </a:prstGeom>
      </xdr:spPr>
    </xdr:pic>
    <xdr:clientData/>
  </xdr:twoCellAnchor>
  <xdr:twoCellAnchor editAs="oneCell">
    <xdr:from>
      <xdr:col>0</xdr:col>
      <xdr:colOff>0</xdr:colOff>
      <xdr:row>217</xdr:row>
      <xdr:rowOff>0</xdr:rowOff>
    </xdr:from>
    <xdr:to>
      <xdr:col>8</xdr:col>
      <xdr:colOff>18438</xdr:colOff>
      <xdr:row>227</xdr:row>
      <xdr:rowOff>47381</xdr:rowOff>
    </xdr:to>
    <xdr:pic>
      <xdr:nvPicPr>
        <xdr:cNvPr id="14" name="Bildobjekt 13">
          <a:extLst>
            <a:ext uri="{FF2B5EF4-FFF2-40B4-BE49-F238E27FC236}">
              <a16:creationId xmlns:a16="http://schemas.microsoft.com/office/drawing/2014/main" id="{00FC5317-A853-4E0F-3C44-3BBEBE9BBEEF}"/>
            </a:ext>
          </a:extLst>
        </xdr:cNvPr>
        <xdr:cNvPicPr>
          <a:picLocks noChangeAspect="1"/>
        </xdr:cNvPicPr>
      </xdr:nvPicPr>
      <xdr:blipFill>
        <a:blip xmlns:r="http://schemas.openxmlformats.org/officeDocument/2006/relationships" r:embed="rId13"/>
        <a:stretch>
          <a:fillRect/>
        </a:stretch>
      </xdr:blipFill>
      <xdr:spPr>
        <a:xfrm>
          <a:off x="0" y="37909500"/>
          <a:ext cx="4895238" cy="1952381"/>
        </a:xfrm>
        <a:prstGeom prst="rect">
          <a:avLst/>
        </a:prstGeom>
      </xdr:spPr>
    </xdr:pic>
    <xdr:clientData/>
  </xdr:twoCellAnchor>
  <xdr:twoCellAnchor editAs="oneCell">
    <xdr:from>
      <xdr:col>0</xdr:col>
      <xdr:colOff>0</xdr:colOff>
      <xdr:row>229</xdr:row>
      <xdr:rowOff>0</xdr:rowOff>
    </xdr:from>
    <xdr:to>
      <xdr:col>8</xdr:col>
      <xdr:colOff>85105</xdr:colOff>
      <xdr:row>233</xdr:row>
      <xdr:rowOff>85619</xdr:rowOff>
    </xdr:to>
    <xdr:pic>
      <xdr:nvPicPr>
        <xdr:cNvPr id="15" name="Bildobjekt 14">
          <a:extLst>
            <a:ext uri="{FF2B5EF4-FFF2-40B4-BE49-F238E27FC236}">
              <a16:creationId xmlns:a16="http://schemas.microsoft.com/office/drawing/2014/main" id="{C4D94356-C48A-3D32-B672-763DDC312E8D}"/>
            </a:ext>
          </a:extLst>
        </xdr:cNvPr>
        <xdr:cNvPicPr>
          <a:picLocks noChangeAspect="1"/>
        </xdr:cNvPicPr>
      </xdr:nvPicPr>
      <xdr:blipFill>
        <a:blip xmlns:r="http://schemas.openxmlformats.org/officeDocument/2006/relationships" r:embed="rId14"/>
        <a:stretch>
          <a:fillRect/>
        </a:stretch>
      </xdr:blipFill>
      <xdr:spPr>
        <a:xfrm>
          <a:off x="0" y="40195500"/>
          <a:ext cx="4961905" cy="847619"/>
        </a:xfrm>
        <a:prstGeom prst="rect">
          <a:avLst/>
        </a:prstGeom>
      </xdr:spPr>
    </xdr:pic>
    <xdr:clientData/>
  </xdr:twoCellAnchor>
  <xdr:twoCellAnchor editAs="oneCell">
    <xdr:from>
      <xdr:col>0</xdr:col>
      <xdr:colOff>0</xdr:colOff>
      <xdr:row>235</xdr:row>
      <xdr:rowOff>0</xdr:rowOff>
    </xdr:from>
    <xdr:to>
      <xdr:col>8</xdr:col>
      <xdr:colOff>104152</xdr:colOff>
      <xdr:row>240</xdr:row>
      <xdr:rowOff>28452</xdr:rowOff>
    </xdr:to>
    <xdr:pic>
      <xdr:nvPicPr>
        <xdr:cNvPr id="16" name="Bildobjekt 15">
          <a:extLst>
            <a:ext uri="{FF2B5EF4-FFF2-40B4-BE49-F238E27FC236}">
              <a16:creationId xmlns:a16="http://schemas.microsoft.com/office/drawing/2014/main" id="{8A1C0FCC-41C1-6656-A77D-C8C8F3AAE57B}"/>
            </a:ext>
          </a:extLst>
        </xdr:cNvPr>
        <xdr:cNvPicPr>
          <a:picLocks noChangeAspect="1"/>
        </xdr:cNvPicPr>
      </xdr:nvPicPr>
      <xdr:blipFill>
        <a:blip xmlns:r="http://schemas.openxmlformats.org/officeDocument/2006/relationships" r:embed="rId15"/>
        <a:stretch>
          <a:fillRect/>
        </a:stretch>
      </xdr:blipFill>
      <xdr:spPr>
        <a:xfrm>
          <a:off x="0" y="41338500"/>
          <a:ext cx="4980952" cy="980952"/>
        </a:xfrm>
        <a:prstGeom prst="rect">
          <a:avLst/>
        </a:prstGeom>
      </xdr:spPr>
    </xdr:pic>
    <xdr:clientData/>
  </xdr:twoCellAnchor>
  <xdr:twoCellAnchor editAs="oneCell">
    <xdr:from>
      <xdr:col>0</xdr:col>
      <xdr:colOff>0</xdr:colOff>
      <xdr:row>242</xdr:row>
      <xdr:rowOff>0</xdr:rowOff>
    </xdr:from>
    <xdr:to>
      <xdr:col>8</xdr:col>
      <xdr:colOff>37486</xdr:colOff>
      <xdr:row>248</xdr:row>
      <xdr:rowOff>180810</xdr:rowOff>
    </xdr:to>
    <xdr:pic>
      <xdr:nvPicPr>
        <xdr:cNvPr id="17" name="Bildobjekt 16">
          <a:extLst>
            <a:ext uri="{FF2B5EF4-FFF2-40B4-BE49-F238E27FC236}">
              <a16:creationId xmlns:a16="http://schemas.microsoft.com/office/drawing/2014/main" id="{1CC48BC7-8672-96E0-B6C5-CB4C4AFE09B2}"/>
            </a:ext>
          </a:extLst>
        </xdr:cNvPr>
        <xdr:cNvPicPr>
          <a:picLocks noChangeAspect="1"/>
        </xdr:cNvPicPr>
      </xdr:nvPicPr>
      <xdr:blipFill>
        <a:blip xmlns:r="http://schemas.openxmlformats.org/officeDocument/2006/relationships" r:embed="rId16"/>
        <a:stretch>
          <a:fillRect/>
        </a:stretch>
      </xdr:blipFill>
      <xdr:spPr>
        <a:xfrm>
          <a:off x="0" y="42672000"/>
          <a:ext cx="4914286" cy="1323810"/>
        </a:xfrm>
        <a:prstGeom prst="rect">
          <a:avLst/>
        </a:prstGeom>
      </xdr:spPr>
    </xdr:pic>
    <xdr:clientData/>
  </xdr:twoCellAnchor>
  <xdr:twoCellAnchor editAs="oneCell">
    <xdr:from>
      <xdr:col>0</xdr:col>
      <xdr:colOff>0</xdr:colOff>
      <xdr:row>250</xdr:row>
      <xdr:rowOff>0</xdr:rowOff>
    </xdr:from>
    <xdr:to>
      <xdr:col>8</xdr:col>
      <xdr:colOff>208914</xdr:colOff>
      <xdr:row>265</xdr:row>
      <xdr:rowOff>18690</xdr:rowOff>
    </xdr:to>
    <xdr:pic>
      <xdr:nvPicPr>
        <xdr:cNvPr id="18" name="Bildobjekt 17">
          <a:extLst>
            <a:ext uri="{FF2B5EF4-FFF2-40B4-BE49-F238E27FC236}">
              <a16:creationId xmlns:a16="http://schemas.microsoft.com/office/drawing/2014/main" id="{5FA5881A-B75C-37C4-D43E-B81958ACC41F}"/>
            </a:ext>
          </a:extLst>
        </xdr:cNvPr>
        <xdr:cNvPicPr>
          <a:picLocks noChangeAspect="1"/>
        </xdr:cNvPicPr>
      </xdr:nvPicPr>
      <xdr:blipFill>
        <a:blip xmlns:r="http://schemas.openxmlformats.org/officeDocument/2006/relationships" r:embed="rId17"/>
        <a:stretch>
          <a:fillRect/>
        </a:stretch>
      </xdr:blipFill>
      <xdr:spPr>
        <a:xfrm>
          <a:off x="0" y="44196000"/>
          <a:ext cx="5085714" cy="2876190"/>
        </a:xfrm>
        <a:prstGeom prst="rect">
          <a:avLst/>
        </a:prstGeom>
      </xdr:spPr>
    </xdr:pic>
    <xdr:clientData/>
  </xdr:twoCellAnchor>
  <xdr:twoCellAnchor editAs="oneCell">
    <xdr:from>
      <xdr:col>0</xdr:col>
      <xdr:colOff>0</xdr:colOff>
      <xdr:row>267</xdr:row>
      <xdr:rowOff>0</xdr:rowOff>
    </xdr:from>
    <xdr:to>
      <xdr:col>8</xdr:col>
      <xdr:colOff>285105</xdr:colOff>
      <xdr:row>291</xdr:row>
      <xdr:rowOff>56571</xdr:rowOff>
    </xdr:to>
    <xdr:pic>
      <xdr:nvPicPr>
        <xdr:cNvPr id="19" name="Bildobjekt 18">
          <a:extLst>
            <a:ext uri="{FF2B5EF4-FFF2-40B4-BE49-F238E27FC236}">
              <a16:creationId xmlns:a16="http://schemas.microsoft.com/office/drawing/2014/main" id="{6CDC1A69-42E4-6918-EBDA-4B005479D02D}"/>
            </a:ext>
          </a:extLst>
        </xdr:cNvPr>
        <xdr:cNvPicPr>
          <a:picLocks noChangeAspect="1"/>
        </xdr:cNvPicPr>
      </xdr:nvPicPr>
      <xdr:blipFill>
        <a:blip xmlns:r="http://schemas.openxmlformats.org/officeDocument/2006/relationships" r:embed="rId18"/>
        <a:stretch>
          <a:fillRect/>
        </a:stretch>
      </xdr:blipFill>
      <xdr:spPr>
        <a:xfrm>
          <a:off x="0" y="47434500"/>
          <a:ext cx="5161905" cy="4628571"/>
        </a:xfrm>
        <a:prstGeom prst="rect">
          <a:avLst/>
        </a:prstGeom>
      </xdr:spPr>
    </xdr:pic>
    <xdr:clientData/>
  </xdr:twoCellAnchor>
  <xdr:twoCellAnchor editAs="oneCell">
    <xdr:from>
      <xdr:col>0</xdr:col>
      <xdr:colOff>0</xdr:colOff>
      <xdr:row>293</xdr:row>
      <xdr:rowOff>0</xdr:rowOff>
    </xdr:from>
    <xdr:to>
      <xdr:col>8</xdr:col>
      <xdr:colOff>256533</xdr:colOff>
      <xdr:row>318</xdr:row>
      <xdr:rowOff>189881</xdr:rowOff>
    </xdr:to>
    <xdr:pic>
      <xdr:nvPicPr>
        <xdr:cNvPr id="20" name="Bildobjekt 19">
          <a:extLst>
            <a:ext uri="{FF2B5EF4-FFF2-40B4-BE49-F238E27FC236}">
              <a16:creationId xmlns:a16="http://schemas.microsoft.com/office/drawing/2014/main" id="{68DF79BB-CB24-CE6D-A5EE-0D4ADFBFC041}"/>
            </a:ext>
          </a:extLst>
        </xdr:cNvPr>
        <xdr:cNvPicPr>
          <a:picLocks noChangeAspect="1"/>
        </xdr:cNvPicPr>
      </xdr:nvPicPr>
      <xdr:blipFill>
        <a:blip xmlns:r="http://schemas.openxmlformats.org/officeDocument/2006/relationships" r:embed="rId19"/>
        <a:stretch>
          <a:fillRect/>
        </a:stretch>
      </xdr:blipFill>
      <xdr:spPr>
        <a:xfrm>
          <a:off x="0" y="52387500"/>
          <a:ext cx="5133333" cy="4952381"/>
        </a:xfrm>
        <a:prstGeom prst="rect">
          <a:avLst/>
        </a:prstGeom>
      </xdr:spPr>
    </xdr:pic>
    <xdr:clientData/>
  </xdr:twoCellAnchor>
  <xdr:twoCellAnchor editAs="oneCell">
    <xdr:from>
      <xdr:col>0</xdr:col>
      <xdr:colOff>0</xdr:colOff>
      <xdr:row>320</xdr:row>
      <xdr:rowOff>0</xdr:rowOff>
    </xdr:from>
    <xdr:to>
      <xdr:col>8</xdr:col>
      <xdr:colOff>418438</xdr:colOff>
      <xdr:row>351</xdr:row>
      <xdr:rowOff>161167</xdr:rowOff>
    </xdr:to>
    <xdr:pic>
      <xdr:nvPicPr>
        <xdr:cNvPr id="21" name="Bildobjekt 20">
          <a:extLst>
            <a:ext uri="{FF2B5EF4-FFF2-40B4-BE49-F238E27FC236}">
              <a16:creationId xmlns:a16="http://schemas.microsoft.com/office/drawing/2014/main" id="{DB6BB9C7-A412-38EA-0ABD-FD89A7D802BA}"/>
            </a:ext>
          </a:extLst>
        </xdr:cNvPr>
        <xdr:cNvPicPr>
          <a:picLocks noChangeAspect="1"/>
        </xdr:cNvPicPr>
      </xdr:nvPicPr>
      <xdr:blipFill>
        <a:blip xmlns:r="http://schemas.openxmlformats.org/officeDocument/2006/relationships" r:embed="rId20"/>
        <a:stretch>
          <a:fillRect/>
        </a:stretch>
      </xdr:blipFill>
      <xdr:spPr>
        <a:xfrm>
          <a:off x="0" y="57531000"/>
          <a:ext cx="5295238" cy="6066667"/>
        </a:xfrm>
        <a:prstGeom prst="rect">
          <a:avLst/>
        </a:prstGeom>
      </xdr:spPr>
    </xdr:pic>
    <xdr:clientData/>
  </xdr:twoCellAnchor>
  <xdr:twoCellAnchor editAs="oneCell">
    <xdr:from>
      <xdr:col>0</xdr:col>
      <xdr:colOff>0</xdr:colOff>
      <xdr:row>353</xdr:row>
      <xdr:rowOff>0</xdr:rowOff>
    </xdr:from>
    <xdr:to>
      <xdr:col>8</xdr:col>
      <xdr:colOff>151771</xdr:colOff>
      <xdr:row>376</xdr:row>
      <xdr:rowOff>113738</xdr:rowOff>
    </xdr:to>
    <xdr:pic>
      <xdr:nvPicPr>
        <xdr:cNvPr id="22" name="Bildobjekt 21">
          <a:extLst>
            <a:ext uri="{FF2B5EF4-FFF2-40B4-BE49-F238E27FC236}">
              <a16:creationId xmlns:a16="http://schemas.microsoft.com/office/drawing/2014/main" id="{47CED3C4-45F0-D3DF-1250-BCEB83A5CC8A}"/>
            </a:ext>
          </a:extLst>
        </xdr:cNvPr>
        <xdr:cNvPicPr>
          <a:picLocks noChangeAspect="1"/>
        </xdr:cNvPicPr>
      </xdr:nvPicPr>
      <xdr:blipFill>
        <a:blip xmlns:r="http://schemas.openxmlformats.org/officeDocument/2006/relationships" r:embed="rId21"/>
        <a:stretch>
          <a:fillRect/>
        </a:stretch>
      </xdr:blipFill>
      <xdr:spPr>
        <a:xfrm>
          <a:off x="0" y="63817500"/>
          <a:ext cx="5028571" cy="4495238"/>
        </a:xfrm>
        <a:prstGeom prst="rect">
          <a:avLst/>
        </a:prstGeom>
      </xdr:spPr>
    </xdr:pic>
    <xdr:clientData/>
  </xdr:twoCellAnchor>
  <xdr:twoCellAnchor editAs="oneCell">
    <xdr:from>
      <xdr:col>0</xdr:col>
      <xdr:colOff>0</xdr:colOff>
      <xdr:row>378</xdr:row>
      <xdr:rowOff>0</xdr:rowOff>
    </xdr:from>
    <xdr:to>
      <xdr:col>8</xdr:col>
      <xdr:colOff>218438</xdr:colOff>
      <xdr:row>381</xdr:row>
      <xdr:rowOff>38024</xdr:rowOff>
    </xdr:to>
    <xdr:pic>
      <xdr:nvPicPr>
        <xdr:cNvPr id="23" name="Bildobjekt 22">
          <a:extLst>
            <a:ext uri="{FF2B5EF4-FFF2-40B4-BE49-F238E27FC236}">
              <a16:creationId xmlns:a16="http://schemas.microsoft.com/office/drawing/2014/main" id="{CB5A63C6-B844-9A73-4861-4F1E279A4066}"/>
            </a:ext>
          </a:extLst>
        </xdr:cNvPr>
        <xdr:cNvPicPr>
          <a:picLocks noChangeAspect="1"/>
        </xdr:cNvPicPr>
      </xdr:nvPicPr>
      <xdr:blipFill>
        <a:blip xmlns:r="http://schemas.openxmlformats.org/officeDocument/2006/relationships" r:embed="rId22"/>
        <a:stretch>
          <a:fillRect/>
        </a:stretch>
      </xdr:blipFill>
      <xdr:spPr>
        <a:xfrm>
          <a:off x="0" y="68580000"/>
          <a:ext cx="5095238" cy="609524"/>
        </a:xfrm>
        <a:prstGeom prst="rect">
          <a:avLst/>
        </a:prstGeom>
      </xdr:spPr>
    </xdr:pic>
    <xdr:clientData/>
  </xdr:twoCellAnchor>
  <xdr:twoCellAnchor editAs="oneCell">
    <xdr:from>
      <xdr:col>0</xdr:col>
      <xdr:colOff>0</xdr:colOff>
      <xdr:row>382</xdr:row>
      <xdr:rowOff>0</xdr:rowOff>
    </xdr:from>
    <xdr:to>
      <xdr:col>8</xdr:col>
      <xdr:colOff>142248</xdr:colOff>
      <xdr:row>414</xdr:row>
      <xdr:rowOff>132571</xdr:rowOff>
    </xdr:to>
    <xdr:pic>
      <xdr:nvPicPr>
        <xdr:cNvPr id="24" name="Bildobjekt 23">
          <a:extLst>
            <a:ext uri="{FF2B5EF4-FFF2-40B4-BE49-F238E27FC236}">
              <a16:creationId xmlns:a16="http://schemas.microsoft.com/office/drawing/2014/main" id="{118EDE89-E75C-4E44-9B31-DAA7439E4DFC}"/>
            </a:ext>
          </a:extLst>
        </xdr:cNvPr>
        <xdr:cNvPicPr>
          <a:picLocks noChangeAspect="1"/>
        </xdr:cNvPicPr>
      </xdr:nvPicPr>
      <xdr:blipFill>
        <a:blip xmlns:r="http://schemas.openxmlformats.org/officeDocument/2006/relationships" r:embed="rId23"/>
        <a:stretch>
          <a:fillRect/>
        </a:stretch>
      </xdr:blipFill>
      <xdr:spPr>
        <a:xfrm>
          <a:off x="0" y="69342000"/>
          <a:ext cx="5019048" cy="6228571"/>
        </a:xfrm>
        <a:prstGeom prst="rect">
          <a:avLst/>
        </a:prstGeom>
      </xdr:spPr>
    </xdr:pic>
    <xdr:clientData/>
  </xdr:twoCellAnchor>
  <xdr:twoCellAnchor editAs="oneCell">
    <xdr:from>
      <xdr:col>0</xdr:col>
      <xdr:colOff>0</xdr:colOff>
      <xdr:row>416</xdr:row>
      <xdr:rowOff>0</xdr:rowOff>
    </xdr:from>
    <xdr:to>
      <xdr:col>8</xdr:col>
      <xdr:colOff>142248</xdr:colOff>
      <xdr:row>422</xdr:row>
      <xdr:rowOff>104619</xdr:rowOff>
    </xdr:to>
    <xdr:pic>
      <xdr:nvPicPr>
        <xdr:cNvPr id="25" name="Bildobjekt 24">
          <a:extLst>
            <a:ext uri="{FF2B5EF4-FFF2-40B4-BE49-F238E27FC236}">
              <a16:creationId xmlns:a16="http://schemas.microsoft.com/office/drawing/2014/main" id="{2D2BAC1A-7A11-9396-3E17-F11C5CEA0E02}"/>
            </a:ext>
          </a:extLst>
        </xdr:cNvPr>
        <xdr:cNvPicPr>
          <a:picLocks noChangeAspect="1"/>
        </xdr:cNvPicPr>
      </xdr:nvPicPr>
      <xdr:blipFill>
        <a:blip xmlns:r="http://schemas.openxmlformats.org/officeDocument/2006/relationships" r:embed="rId24"/>
        <a:stretch>
          <a:fillRect/>
        </a:stretch>
      </xdr:blipFill>
      <xdr:spPr>
        <a:xfrm>
          <a:off x="0" y="75819000"/>
          <a:ext cx="5019048" cy="1247619"/>
        </a:xfrm>
        <a:prstGeom prst="rect">
          <a:avLst/>
        </a:prstGeom>
      </xdr:spPr>
    </xdr:pic>
    <xdr:clientData/>
  </xdr:twoCellAnchor>
  <xdr:twoCellAnchor editAs="oneCell">
    <xdr:from>
      <xdr:col>0</xdr:col>
      <xdr:colOff>0</xdr:colOff>
      <xdr:row>423</xdr:row>
      <xdr:rowOff>161925</xdr:rowOff>
    </xdr:from>
    <xdr:to>
      <xdr:col>8</xdr:col>
      <xdr:colOff>380343</xdr:colOff>
      <xdr:row>447</xdr:row>
      <xdr:rowOff>66115</xdr:rowOff>
    </xdr:to>
    <xdr:pic>
      <xdr:nvPicPr>
        <xdr:cNvPr id="26" name="Bildobjekt 25">
          <a:extLst>
            <a:ext uri="{FF2B5EF4-FFF2-40B4-BE49-F238E27FC236}">
              <a16:creationId xmlns:a16="http://schemas.microsoft.com/office/drawing/2014/main" id="{07030D8A-AE89-3BA6-4E1C-DBBE54D096D4}"/>
            </a:ext>
          </a:extLst>
        </xdr:cNvPr>
        <xdr:cNvPicPr>
          <a:picLocks noChangeAspect="1"/>
        </xdr:cNvPicPr>
      </xdr:nvPicPr>
      <xdr:blipFill>
        <a:blip xmlns:r="http://schemas.openxmlformats.org/officeDocument/2006/relationships" r:embed="rId25"/>
        <a:stretch>
          <a:fillRect/>
        </a:stretch>
      </xdr:blipFill>
      <xdr:spPr>
        <a:xfrm>
          <a:off x="0" y="77314425"/>
          <a:ext cx="5257143" cy="4476190"/>
        </a:xfrm>
        <a:prstGeom prst="rect">
          <a:avLst/>
        </a:prstGeom>
      </xdr:spPr>
    </xdr:pic>
    <xdr:clientData/>
  </xdr:twoCellAnchor>
  <xdr:twoCellAnchor editAs="oneCell">
    <xdr:from>
      <xdr:col>0</xdr:col>
      <xdr:colOff>0</xdr:colOff>
      <xdr:row>197</xdr:row>
      <xdr:rowOff>152400</xdr:rowOff>
    </xdr:from>
    <xdr:to>
      <xdr:col>8</xdr:col>
      <xdr:colOff>208914</xdr:colOff>
      <xdr:row>216</xdr:row>
      <xdr:rowOff>18614</xdr:rowOff>
    </xdr:to>
    <xdr:pic>
      <xdr:nvPicPr>
        <xdr:cNvPr id="28" name="Bildobjekt 27">
          <a:extLst>
            <a:ext uri="{FF2B5EF4-FFF2-40B4-BE49-F238E27FC236}">
              <a16:creationId xmlns:a16="http://schemas.microsoft.com/office/drawing/2014/main" id="{6C60712A-DB2C-08A9-2703-2BF8534DF006}"/>
            </a:ext>
          </a:extLst>
        </xdr:cNvPr>
        <xdr:cNvPicPr>
          <a:picLocks noChangeAspect="1"/>
        </xdr:cNvPicPr>
      </xdr:nvPicPr>
      <xdr:blipFill>
        <a:blip xmlns:r="http://schemas.openxmlformats.org/officeDocument/2006/relationships" r:embed="rId26"/>
        <a:stretch>
          <a:fillRect/>
        </a:stretch>
      </xdr:blipFill>
      <xdr:spPr>
        <a:xfrm>
          <a:off x="0" y="37680900"/>
          <a:ext cx="5085714" cy="3485714"/>
        </a:xfrm>
        <a:prstGeom prst="rect">
          <a:avLst/>
        </a:prstGeom>
      </xdr:spPr>
    </xdr:pic>
    <xdr:clientData/>
  </xdr:twoCellAnchor>
  <xdr:twoCellAnchor editAs="oneCell">
    <xdr:from>
      <xdr:col>0</xdr:col>
      <xdr:colOff>0</xdr:colOff>
      <xdr:row>449</xdr:row>
      <xdr:rowOff>0</xdr:rowOff>
    </xdr:from>
    <xdr:to>
      <xdr:col>8</xdr:col>
      <xdr:colOff>466057</xdr:colOff>
      <xdr:row>463</xdr:row>
      <xdr:rowOff>9190</xdr:rowOff>
    </xdr:to>
    <xdr:pic>
      <xdr:nvPicPr>
        <xdr:cNvPr id="29" name="Bildobjekt 28">
          <a:extLst>
            <a:ext uri="{FF2B5EF4-FFF2-40B4-BE49-F238E27FC236}">
              <a16:creationId xmlns:a16="http://schemas.microsoft.com/office/drawing/2014/main" id="{9B76866A-2BDA-9FDA-D08A-C902A2CB9629}"/>
            </a:ext>
          </a:extLst>
        </xdr:cNvPr>
        <xdr:cNvPicPr>
          <a:picLocks noChangeAspect="1"/>
        </xdr:cNvPicPr>
      </xdr:nvPicPr>
      <xdr:blipFill>
        <a:blip xmlns:r="http://schemas.openxmlformats.org/officeDocument/2006/relationships" r:embed="rId27"/>
        <a:stretch>
          <a:fillRect/>
        </a:stretch>
      </xdr:blipFill>
      <xdr:spPr>
        <a:xfrm>
          <a:off x="0" y="85534500"/>
          <a:ext cx="5342857" cy="2676190"/>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ednet.rodakorset.se/kunskap-och-stod/forening/ekonomi-och-rapporte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election activeCell="J21" sqref="J21"/>
    </sheetView>
  </sheetViews>
  <sheetFormatPr defaultRowHeight="14.5" x14ac:dyDescent="0.35"/>
  <sheetData>
    <row r="1" spans="1:9" x14ac:dyDescent="0.35">
      <c r="I1" s="45" t="s">
        <v>104</v>
      </c>
    </row>
    <row r="4" spans="1:9" x14ac:dyDescent="0.35">
      <c r="A4" t="s">
        <v>80</v>
      </c>
    </row>
    <row r="5" spans="1:9" x14ac:dyDescent="0.35">
      <c r="A5" t="s">
        <v>90</v>
      </c>
    </row>
    <row r="6" spans="1:9" x14ac:dyDescent="0.35">
      <c r="A6" t="s">
        <v>81</v>
      </c>
    </row>
    <row r="8" spans="1:9" x14ac:dyDescent="0.35">
      <c r="A8" t="s">
        <v>82</v>
      </c>
    </row>
    <row r="9" spans="1:9" x14ac:dyDescent="0.35">
      <c r="A9" t="s">
        <v>86</v>
      </c>
    </row>
    <row r="10" spans="1:9" x14ac:dyDescent="0.35">
      <c r="A10" t="s">
        <v>83</v>
      </c>
    </row>
    <row r="12" spans="1:9" x14ac:dyDescent="0.35">
      <c r="A12" t="s">
        <v>87</v>
      </c>
    </row>
    <row r="13" spans="1:9" x14ac:dyDescent="0.35">
      <c r="A13" t="s">
        <v>84</v>
      </c>
    </row>
    <row r="14" spans="1:9" x14ac:dyDescent="0.35">
      <c r="A14" t="s">
        <v>100</v>
      </c>
      <c r="B14" s="59"/>
      <c r="D14" s="59" t="s">
        <v>94</v>
      </c>
    </row>
    <row r="17" spans="1:1" x14ac:dyDescent="0.35">
      <c r="A17" t="s">
        <v>85</v>
      </c>
    </row>
    <row r="19" spans="1:1" x14ac:dyDescent="0.35">
      <c r="A19" t="s">
        <v>93</v>
      </c>
    </row>
    <row r="22" spans="1:1" x14ac:dyDescent="0.35">
      <c r="A22" t="s">
        <v>88</v>
      </c>
    </row>
    <row r="24" spans="1:1" x14ac:dyDescent="0.35">
      <c r="A24" t="s">
        <v>91</v>
      </c>
    </row>
    <row r="25" spans="1:1" x14ac:dyDescent="0.35">
      <c r="A25" t="s">
        <v>89</v>
      </c>
    </row>
  </sheetData>
  <hyperlinks>
    <hyperlink ref="D14" r:id="rId1" display="https://rednet.rodakorset.se/kunskap-och-stod/forening/ekonomi-och-rapportering/"/>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tabSelected="1" workbookViewId="0">
      <selection activeCell="J14" sqref="J14"/>
    </sheetView>
  </sheetViews>
  <sheetFormatPr defaultColWidth="9.1796875" defaultRowHeight="12.5" x14ac:dyDescent="0.25"/>
  <cols>
    <col min="1" max="7" width="9.1796875" style="3"/>
    <col min="8" max="8" width="2.81640625" style="3" customWidth="1"/>
    <col min="9" max="9" width="9.1796875" style="3"/>
    <col min="10" max="10" width="9.1796875" style="3" customWidth="1"/>
    <col min="11" max="16384" width="9.1796875" style="3"/>
  </cols>
  <sheetData>
    <row r="1" spans="1:8" x14ac:dyDescent="0.25">
      <c r="A1" s="3" t="s">
        <v>110</v>
      </c>
    </row>
    <row r="2" spans="1:8" x14ac:dyDescent="0.25">
      <c r="A2" s="3" t="s">
        <v>111</v>
      </c>
    </row>
    <row r="6" spans="1:8" ht="25" x14ac:dyDescent="0.5">
      <c r="B6" s="64" t="s">
        <v>32</v>
      </c>
      <c r="C6" s="64"/>
      <c r="D6" s="64"/>
      <c r="E6" s="64"/>
      <c r="F6" s="64"/>
      <c r="G6" s="64"/>
      <c r="H6" s="10"/>
    </row>
    <row r="9" spans="1:8" ht="20" x14ac:dyDescent="0.4">
      <c r="B9" s="65" t="s">
        <v>112</v>
      </c>
      <c r="C9" s="65"/>
      <c r="D9" s="65"/>
      <c r="E9" s="65"/>
      <c r="F9" s="65"/>
      <c r="G9" s="65"/>
      <c r="H9" s="11"/>
    </row>
    <row r="10" spans="1:8" ht="20" x14ac:dyDescent="0.4">
      <c r="B10" s="65" t="s">
        <v>108</v>
      </c>
      <c r="C10" s="65"/>
      <c r="D10" s="65"/>
      <c r="E10" s="65"/>
      <c r="F10" s="65"/>
      <c r="G10" s="65"/>
      <c r="H10" s="11"/>
    </row>
    <row r="13" spans="1:8" ht="17.5" x14ac:dyDescent="0.35">
      <c r="B13" s="66" t="s">
        <v>5</v>
      </c>
      <c r="C13" s="66"/>
      <c r="D13" s="66"/>
      <c r="E13" s="66"/>
      <c r="F13" s="66"/>
      <c r="G13" s="66"/>
      <c r="H13" s="12"/>
    </row>
    <row r="15" spans="1:8" ht="17.5" x14ac:dyDescent="0.35">
      <c r="B15" s="66" t="s">
        <v>113</v>
      </c>
      <c r="C15" s="66"/>
      <c r="D15" s="66"/>
      <c r="E15" s="66"/>
      <c r="F15" s="66"/>
      <c r="G15" s="66"/>
      <c r="H15" s="12"/>
    </row>
    <row r="18" spans="2:9" x14ac:dyDescent="0.25">
      <c r="B18" s="3" t="s">
        <v>27</v>
      </c>
    </row>
    <row r="22" spans="2:9" ht="14" x14ac:dyDescent="0.3">
      <c r="E22" s="7"/>
      <c r="G22" s="7"/>
      <c r="H22" s="7"/>
      <c r="I22" s="7"/>
    </row>
    <row r="23" spans="2:9" ht="14" x14ac:dyDescent="0.3">
      <c r="E23" s="13"/>
      <c r="G23" s="7"/>
      <c r="H23" s="7"/>
      <c r="I23" s="7"/>
    </row>
    <row r="24" spans="2:9" ht="14" x14ac:dyDescent="0.3">
      <c r="E24" s="13"/>
      <c r="G24" s="7"/>
      <c r="H24" s="7"/>
      <c r="I24" s="7"/>
    </row>
    <row r="25" spans="2:9" ht="14" x14ac:dyDescent="0.3">
      <c r="E25" s="13"/>
      <c r="G25" s="7"/>
      <c r="H25" s="7"/>
      <c r="I25" s="7"/>
    </row>
    <row r="26" spans="2:9" ht="14" x14ac:dyDescent="0.3">
      <c r="E26" s="13"/>
      <c r="G26" s="7"/>
      <c r="H26" s="7"/>
      <c r="I26" s="7"/>
    </row>
    <row r="27" spans="2:9" ht="14" x14ac:dyDescent="0.3">
      <c r="E27" s="13"/>
      <c r="G27" s="7"/>
      <c r="H27" s="7"/>
      <c r="I27" s="7"/>
    </row>
    <row r="31" spans="2:9" ht="17.5" x14ac:dyDescent="0.35">
      <c r="B31" s="4"/>
      <c r="C31" s="4"/>
      <c r="D31" s="4"/>
    </row>
    <row r="35" spans="1:1" ht="17.5" x14ac:dyDescent="0.35">
      <c r="A35" s="4"/>
    </row>
    <row r="46" spans="1:1" x14ac:dyDescent="0.25">
      <c r="A46" s="5"/>
    </row>
    <row r="47" spans="1:1" x14ac:dyDescent="0.25">
      <c r="A47" s="5"/>
    </row>
    <row r="48" spans="1:1" x14ac:dyDescent="0.25">
      <c r="A48" s="5"/>
    </row>
    <row r="49" spans="1:1" x14ac:dyDescent="0.25">
      <c r="A49" s="5"/>
    </row>
    <row r="50" spans="1:1" x14ac:dyDescent="0.25">
      <c r="A50" s="5"/>
    </row>
  </sheetData>
  <mergeCells count="5">
    <mergeCell ref="B6:G6"/>
    <mergeCell ref="B9:G9"/>
    <mergeCell ref="B10:G10"/>
    <mergeCell ref="B13:G13"/>
    <mergeCell ref="B15:G15"/>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9"/>
  <sheetViews>
    <sheetView workbookViewId="0">
      <selection activeCell="P4" sqref="P4"/>
    </sheetView>
  </sheetViews>
  <sheetFormatPr defaultRowHeight="14.5" x14ac:dyDescent="0.35"/>
  <cols>
    <col min="1" max="1" width="50.453125" bestFit="1" customWidth="1"/>
    <col min="2" max="2" width="3.26953125" bestFit="1" customWidth="1"/>
    <col min="3" max="3" width="10.453125" customWidth="1"/>
    <col min="4" max="4" width="11.1796875" customWidth="1"/>
    <col min="6" max="14" width="0" hidden="1" customWidth="1"/>
  </cols>
  <sheetData>
    <row r="1" spans="1:9" x14ac:dyDescent="0.35">
      <c r="A1" t="s">
        <v>106</v>
      </c>
      <c r="D1" t="s">
        <v>119</v>
      </c>
      <c r="F1" s="15" t="s">
        <v>67</v>
      </c>
    </row>
    <row r="2" spans="1:9" x14ac:dyDescent="0.35">
      <c r="A2" t="s">
        <v>108</v>
      </c>
    </row>
    <row r="3" spans="1:9" x14ac:dyDescent="0.35">
      <c r="F3" s="57" t="s">
        <v>70</v>
      </c>
    </row>
    <row r="4" spans="1:9" x14ac:dyDescent="0.35">
      <c r="A4" s="67" t="s">
        <v>42</v>
      </c>
      <c r="B4" s="67" t="s">
        <v>7</v>
      </c>
      <c r="C4" s="21">
        <v>45658</v>
      </c>
      <c r="D4" s="21">
        <v>45292</v>
      </c>
    </row>
    <row r="5" spans="1:9" ht="15" thickBot="1" x14ac:dyDescent="0.4">
      <c r="A5" s="68"/>
      <c r="B5" s="68"/>
      <c r="C5" s="23" t="s">
        <v>95</v>
      </c>
      <c r="D5" s="23" t="s">
        <v>43</v>
      </c>
    </row>
    <row r="6" spans="1:9" x14ac:dyDescent="0.35">
      <c r="A6" s="24"/>
      <c r="B6" s="25"/>
      <c r="C6" s="26"/>
      <c r="D6" s="26"/>
    </row>
    <row r="7" spans="1:9" x14ac:dyDescent="0.35">
      <c r="A7" s="20" t="s">
        <v>21</v>
      </c>
      <c r="B7" s="25"/>
      <c r="C7" s="26"/>
      <c r="D7" s="26"/>
    </row>
    <row r="8" spans="1:9" x14ac:dyDescent="0.35">
      <c r="A8" s="27" t="s">
        <v>0</v>
      </c>
      <c r="B8" s="25"/>
      <c r="C8" s="49">
        <v>49204</v>
      </c>
      <c r="D8" s="49">
        <v>60200</v>
      </c>
    </row>
    <row r="9" spans="1:9" x14ac:dyDescent="0.35">
      <c r="A9" s="27" t="s">
        <v>1</v>
      </c>
      <c r="B9" s="25"/>
      <c r="C9" s="49">
        <f>96095-49204+1966</f>
        <v>48857</v>
      </c>
      <c r="D9" s="49">
        <f>9178+32016+20312-9911</f>
        <v>51595</v>
      </c>
    </row>
    <row r="10" spans="1:9" ht="15" thickBot="1" x14ac:dyDescent="0.4">
      <c r="A10" s="29" t="s">
        <v>2</v>
      </c>
      <c r="B10" s="30"/>
      <c r="C10" s="50">
        <v>1318800</v>
      </c>
      <c r="D10" s="50">
        <v>775090</v>
      </c>
    </row>
    <row r="11" spans="1:9" x14ac:dyDescent="0.35">
      <c r="A11" s="20" t="s">
        <v>44</v>
      </c>
      <c r="B11" s="25"/>
      <c r="C11" s="51">
        <f>SUM(C8:C10)</f>
        <v>1416861</v>
      </c>
      <c r="D11" s="51">
        <f>SUM(D8:D10)</f>
        <v>886885</v>
      </c>
    </row>
    <row r="12" spans="1:9" x14ac:dyDescent="0.35">
      <c r="A12" s="27"/>
      <c r="B12" s="25"/>
      <c r="C12" s="51"/>
      <c r="D12" s="51"/>
    </row>
    <row r="13" spans="1:9" x14ac:dyDescent="0.35">
      <c r="A13" s="20" t="s">
        <v>20</v>
      </c>
      <c r="B13" s="25"/>
      <c r="C13" s="51"/>
      <c r="D13" s="51"/>
    </row>
    <row r="14" spans="1:9" x14ac:dyDescent="0.35">
      <c r="A14" s="62" t="s">
        <v>109</v>
      </c>
      <c r="B14" s="25"/>
      <c r="C14" s="49">
        <f>-377651+23166</f>
        <v>-354485</v>
      </c>
      <c r="D14" s="49">
        <f>-372860+2900+3470+70150</f>
        <v>-296340</v>
      </c>
      <c r="I14" t="s">
        <v>107</v>
      </c>
    </row>
    <row r="15" spans="1:9" x14ac:dyDescent="0.35">
      <c r="A15" s="27" t="s">
        <v>3</v>
      </c>
      <c r="B15" s="25"/>
      <c r="C15" s="49">
        <f>-3166-20000</f>
        <v>-23166</v>
      </c>
      <c r="D15" s="49">
        <f>-2900-3470-70150</f>
        <v>-76520</v>
      </c>
    </row>
    <row r="16" spans="1:9" x14ac:dyDescent="0.35">
      <c r="A16" s="27" t="s">
        <v>8</v>
      </c>
      <c r="B16" s="25"/>
      <c r="C16" s="49">
        <v>-350582</v>
      </c>
      <c r="D16" s="49">
        <v>-238884</v>
      </c>
    </row>
    <row r="17" spans="1:7" ht="15" thickBot="1" x14ac:dyDescent="0.4">
      <c r="A17" s="29" t="s">
        <v>4</v>
      </c>
      <c r="B17" s="30"/>
      <c r="C17" s="50">
        <v>-701041</v>
      </c>
      <c r="D17" s="50">
        <v>-676875</v>
      </c>
      <c r="G17" t="s">
        <v>68</v>
      </c>
    </row>
    <row r="18" spans="1:7" x14ac:dyDescent="0.35">
      <c r="A18" s="20" t="s">
        <v>45</v>
      </c>
      <c r="B18" s="25"/>
      <c r="C18" s="51">
        <f>SUM(C14:C17)</f>
        <v>-1429274</v>
      </c>
      <c r="D18" s="51">
        <f>SUM(D14:D17)</f>
        <v>-1288619</v>
      </c>
    </row>
    <row r="19" spans="1:7" x14ac:dyDescent="0.35">
      <c r="A19" s="27"/>
      <c r="B19" s="25"/>
      <c r="C19" s="51"/>
      <c r="D19" s="51"/>
    </row>
    <row r="20" spans="1:7" x14ac:dyDescent="0.35">
      <c r="A20" s="31" t="s">
        <v>46</v>
      </c>
      <c r="B20" s="25"/>
      <c r="C20" s="51">
        <f>+C11+C18</f>
        <v>-12413</v>
      </c>
      <c r="D20" s="51">
        <f>+D11+D18</f>
        <v>-401734</v>
      </c>
    </row>
    <row r="21" spans="1:7" x14ac:dyDescent="0.35">
      <c r="A21" s="27"/>
      <c r="B21" s="25"/>
      <c r="C21" s="51"/>
      <c r="D21" s="51"/>
    </row>
    <row r="22" spans="1:7" x14ac:dyDescent="0.35">
      <c r="A22" s="20" t="s">
        <v>24</v>
      </c>
      <c r="B22" s="25"/>
      <c r="C22" s="51"/>
      <c r="D22" s="51"/>
    </row>
    <row r="23" spans="1:7" x14ac:dyDescent="0.35">
      <c r="A23" s="27" t="s">
        <v>47</v>
      </c>
      <c r="B23" s="25"/>
      <c r="C23" s="49">
        <v>134</v>
      </c>
      <c r="D23" s="49">
        <v>670</v>
      </c>
    </row>
    <row r="24" spans="1:7" ht="15" thickBot="1" x14ac:dyDescent="0.4">
      <c r="A24" s="29" t="s">
        <v>22</v>
      </c>
      <c r="B24" s="30"/>
      <c r="C24" s="50">
        <v>-39</v>
      </c>
      <c r="D24" s="50">
        <f>-135-483</f>
        <v>-618</v>
      </c>
    </row>
    <row r="25" spans="1:7" x14ac:dyDescent="0.35">
      <c r="A25" s="20" t="s">
        <v>25</v>
      </c>
      <c r="B25" s="25"/>
      <c r="C25" s="51">
        <f>SUM(C23:C24)</f>
        <v>95</v>
      </c>
      <c r="D25" s="51">
        <f>SUM(D23:D24)</f>
        <v>52</v>
      </c>
    </row>
    <row r="26" spans="1:7" x14ac:dyDescent="0.35">
      <c r="A26" s="27"/>
      <c r="B26" s="27"/>
      <c r="C26" s="49"/>
      <c r="D26" s="49"/>
    </row>
    <row r="27" spans="1:7" x14ac:dyDescent="0.35">
      <c r="A27" s="31" t="s">
        <v>31</v>
      </c>
      <c r="B27" s="25"/>
      <c r="C27" s="63">
        <f>+C20+C25</f>
        <v>-12318</v>
      </c>
      <c r="D27" s="63">
        <f>+D20+D25</f>
        <v>-401682</v>
      </c>
    </row>
    <row r="28" spans="1:7" x14ac:dyDescent="0.35">
      <c r="A28" s="27"/>
      <c r="B28" s="25"/>
      <c r="C28" s="49"/>
      <c r="D28" s="49"/>
    </row>
    <row r="29" spans="1:7" x14ac:dyDescent="0.35">
      <c r="A29" s="31" t="s">
        <v>6</v>
      </c>
      <c r="B29" s="32"/>
      <c r="C29" s="51">
        <f>SUM(C27:C28)</f>
        <v>-12318</v>
      </c>
      <c r="D29" s="51">
        <f>SUM(D27:D28)</f>
        <v>-401682</v>
      </c>
    </row>
  </sheetData>
  <mergeCells count="2">
    <mergeCell ref="A4:A5"/>
    <mergeCell ref="B4:B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1"/>
  <sheetViews>
    <sheetView topLeftCell="A16" workbookViewId="0">
      <selection activeCell="Q5" sqref="Q5"/>
    </sheetView>
  </sheetViews>
  <sheetFormatPr defaultRowHeight="14.5" x14ac:dyDescent="0.35"/>
  <cols>
    <col min="1" max="1" width="52.7265625" bestFit="1" customWidth="1"/>
    <col min="2" max="2" width="8.7265625" style="2"/>
    <col min="5" max="12" width="0" hidden="1" customWidth="1"/>
  </cols>
  <sheetData>
    <row r="1" spans="1:5" x14ac:dyDescent="0.35">
      <c r="A1" t="s">
        <v>106</v>
      </c>
      <c r="D1" t="s">
        <v>120</v>
      </c>
      <c r="E1" s="15" t="s">
        <v>69</v>
      </c>
    </row>
    <row r="2" spans="1:5" x14ac:dyDescent="0.35">
      <c r="A2" t="s">
        <v>108</v>
      </c>
    </row>
    <row r="3" spans="1:5" x14ac:dyDescent="0.35">
      <c r="E3" s="57" t="s">
        <v>71</v>
      </c>
    </row>
    <row r="4" spans="1:5" ht="14.5" customHeight="1" thickBot="1" x14ac:dyDescent="0.4">
      <c r="A4" s="22" t="s">
        <v>48</v>
      </c>
      <c r="B4" s="38" t="s">
        <v>7</v>
      </c>
      <c r="C4" s="34">
        <v>46022</v>
      </c>
      <c r="D4" s="34">
        <v>45657</v>
      </c>
    </row>
    <row r="5" spans="1:5" ht="14.5" customHeight="1" x14ac:dyDescent="0.35">
      <c r="A5" s="27"/>
      <c r="B5" s="39"/>
      <c r="C5" s="28"/>
      <c r="D5" s="28"/>
    </row>
    <row r="6" spans="1:5" ht="14.5" customHeight="1" x14ac:dyDescent="0.35">
      <c r="A6" s="20" t="s">
        <v>9</v>
      </c>
      <c r="B6" s="40"/>
      <c r="C6" s="26"/>
      <c r="D6" s="26"/>
    </row>
    <row r="7" spans="1:5" ht="14.5" customHeight="1" x14ac:dyDescent="0.35">
      <c r="A7" s="27"/>
      <c r="B7" s="39"/>
      <c r="C7" s="28"/>
      <c r="D7" s="28"/>
    </row>
    <row r="8" spans="1:5" ht="14.5" customHeight="1" x14ac:dyDescent="0.35">
      <c r="A8" s="20" t="s">
        <v>10</v>
      </c>
      <c r="B8" s="40"/>
      <c r="C8" s="51"/>
      <c r="D8" s="51"/>
    </row>
    <row r="9" spans="1:5" ht="14.5" customHeight="1" x14ac:dyDescent="0.35">
      <c r="A9" s="27"/>
      <c r="B9" s="39"/>
      <c r="C9" s="52"/>
      <c r="D9" s="52"/>
    </row>
    <row r="10" spans="1:5" ht="14.5" customHeight="1" x14ac:dyDescent="0.35">
      <c r="A10" s="33" t="s">
        <v>49</v>
      </c>
      <c r="B10" s="39"/>
      <c r="C10" s="49"/>
      <c r="D10" s="49"/>
    </row>
    <row r="11" spans="1:5" ht="14.5" customHeight="1" x14ac:dyDescent="0.35">
      <c r="A11" s="27" t="s">
        <v>28</v>
      </c>
      <c r="B11" s="39"/>
      <c r="C11" s="49">
        <v>4160</v>
      </c>
      <c r="D11" s="49">
        <v>13059</v>
      </c>
    </row>
    <row r="12" spans="1:5" ht="14.5" customHeight="1" thickBot="1" x14ac:dyDescent="0.4">
      <c r="A12" s="29" t="s">
        <v>26</v>
      </c>
      <c r="B12" s="41"/>
      <c r="C12" s="50">
        <v>7839</v>
      </c>
      <c r="D12" s="50">
        <f>7580+3994</f>
        <v>11574</v>
      </c>
    </row>
    <row r="13" spans="1:5" ht="14.5" customHeight="1" x14ac:dyDescent="0.35">
      <c r="A13" s="33" t="s">
        <v>50</v>
      </c>
      <c r="B13" s="39"/>
      <c r="C13" s="49">
        <f>SUM(C11:C12)</f>
        <v>11999</v>
      </c>
      <c r="D13" s="49">
        <f>SUM(D11:D12)</f>
        <v>24633</v>
      </c>
    </row>
    <row r="14" spans="1:5" ht="14.5" customHeight="1" x14ac:dyDescent="0.35">
      <c r="A14" s="27"/>
      <c r="B14" s="39"/>
      <c r="C14" s="49"/>
      <c r="D14" s="49"/>
    </row>
    <row r="15" spans="1:5" ht="14.5" customHeight="1" x14ac:dyDescent="0.35">
      <c r="A15" s="27"/>
      <c r="B15" s="39"/>
      <c r="C15" s="49"/>
      <c r="D15" s="49"/>
    </row>
    <row r="16" spans="1:5" ht="14.5" customHeight="1" x14ac:dyDescent="0.35">
      <c r="A16" s="33" t="s">
        <v>51</v>
      </c>
      <c r="B16" s="39"/>
      <c r="C16" s="49"/>
      <c r="D16" s="49"/>
    </row>
    <row r="17" spans="1:4" ht="14.5" customHeight="1" thickBot="1" x14ac:dyDescent="0.4">
      <c r="A17" s="27" t="s">
        <v>51</v>
      </c>
      <c r="B17" s="39"/>
      <c r="C17" s="49">
        <v>1328165</v>
      </c>
      <c r="D17" s="49">
        <v>659905</v>
      </c>
    </row>
    <row r="18" spans="1:4" ht="14.5" customHeight="1" x14ac:dyDescent="0.35">
      <c r="A18" s="35" t="s">
        <v>52</v>
      </c>
      <c r="B18" s="42"/>
      <c r="C18" s="53">
        <f>SUM(C17)</f>
        <v>1328165</v>
      </c>
      <c r="D18" s="53">
        <f>SUM(D17)</f>
        <v>659905</v>
      </c>
    </row>
    <row r="19" spans="1:4" ht="14.5" customHeight="1" x14ac:dyDescent="0.35">
      <c r="A19" s="36"/>
      <c r="B19" s="40"/>
      <c r="C19" s="51"/>
      <c r="D19" s="51"/>
    </row>
    <row r="20" spans="1:4" ht="14.5" customHeight="1" x14ac:dyDescent="0.35">
      <c r="A20" s="20" t="s">
        <v>11</v>
      </c>
      <c r="B20" s="40"/>
      <c r="C20" s="51">
        <f>+C18+C13</f>
        <v>1340164</v>
      </c>
      <c r="D20" s="51">
        <f>+D18+D13</f>
        <v>684538</v>
      </c>
    </row>
    <row r="21" spans="1:4" ht="14.5" customHeight="1" x14ac:dyDescent="0.35">
      <c r="A21" s="20" t="s">
        <v>12</v>
      </c>
      <c r="B21" s="40"/>
      <c r="C21" s="51">
        <f>+C20</f>
        <v>1340164</v>
      </c>
      <c r="D21" s="51">
        <f>+D20</f>
        <v>684538</v>
      </c>
    </row>
    <row r="22" spans="1:4" x14ac:dyDescent="0.35">
      <c r="C22" s="54"/>
      <c r="D22" s="54"/>
    </row>
    <row r="23" spans="1:4" ht="14.5" customHeight="1" thickBot="1" x14ac:dyDescent="0.4">
      <c r="A23" s="22" t="s">
        <v>53</v>
      </c>
      <c r="B23" s="38"/>
      <c r="C23" s="55"/>
      <c r="D23" s="55"/>
    </row>
    <row r="24" spans="1:4" ht="14.5" customHeight="1" x14ac:dyDescent="0.35">
      <c r="A24" s="27"/>
      <c r="B24" s="40"/>
      <c r="C24" s="51"/>
      <c r="D24" s="51"/>
    </row>
    <row r="25" spans="1:4" ht="14.5" customHeight="1" x14ac:dyDescent="0.35">
      <c r="A25" s="20" t="s">
        <v>13</v>
      </c>
      <c r="B25" s="40"/>
      <c r="C25" s="51"/>
      <c r="D25" s="51"/>
    </row>
    <row r="26" spans="1:4" ht="14.5" customHeight="1" x14ac:dyDescent="0.35">
      <c r="A26" s="27"/>
      <c r="B26" s="39"/>
      <c r="C26" s="49"/>
      <c r="D26" s="49"/>
    </row>
    <row r="27" spans="1:4" ht="14.5" customHeight="1" x14ac:dyDescent="0.35">
      <c r="A27" s="20" t="s">
        <v>14</v>
      </c>
      <c r="B27" s="40"/>
      <c r="C27" s="51"/>
      <c r="D27" s="51"/>
    </row>
    <row r="28" spans="1:4" ht="14.5" customHeight="1" x14ac:dyDescent="0.35">
      <c r="A28" s="27" t="s">
        <v>54</v>
      </c>
      <c r="B28" s="39"/>
      <c r="C28" s="49">
        <f>D30</f>
        <v>567334</v>
      </c>
      <c r="D28" s="49">
        <f>604370+364646</f>
        <v>969016</v>
      </c>
    </row>
    <row r="29" spans="1:4" ht="14.5" customHeight="1" thickBot="1" x14ac:dyDescent="0.4">
      <c r="A29" s="29" t="s">
        <v>6</v>
      </c>
      <c r="B29" s="41"/>
      <c r="C29" s="50">
        <v>-12318</v>
      </c>
      <c r="D29" s="50">
        <v>-401682</v>
      </c>
    </row>
    <row r="30" spans="1:4" ht="14.5" customHeight="1" x14ac:dyDescent="0.35">
      <c r="A30" s="20" t="s">
        <v>30</v>
      </c>
      <c r="B30" s="40"/>
      <c r="C30" s="51">
        <f>SUM(C28:C29)</f>
        <v>555016</v>
      </c>
      <c r="D30" s="51">
        <f>SUM(D28:D29)</f>
        <v>567334</v>
      </c>
    </row>
    <row r="31" spans="1:4" ht="14.5" customHeight="1" thickBot="1" x14ac:dyDescent="0.4">
      <c r="A31" s="27"/>
      <c r="B31" s="39"/>
      <c r="C31" s="49"/>
      <c r="D31" s="49"/>
    </row>
    <row r="32" spans="1:4" ht="14.5" customHeight="1" x14ac:dyDescent="0.35">
      <c r="A32" s="37"/>
      <c r="B32" s="43"/>
      <c r="C32" s="56"/>
      <c r="D32" s="56"/>
    </row>
    <row r="33" spans="1:4" ht="14.5" customHeight="1" x14ac:dyDescent="0.35">
      <c r="A33" s="20" t="s">
        <v>55</v>
      </c>
      <c r="B33" s="40"/>
      <c r="C33" s="51"/>
      <c r="D33" s="51"/>
    </row>
    <row r="34" spans="1:4" ht="14" customHeight="1" x14ac:dyDescent="0.35">
      <c r="A34" s="27" t="s">
        <v>34</v>
      </c>
      <c r="B34" s="39"/>
      <c r="C34" s="49">
        <v>480000</v>
      </c>
      <c r="D34" s="49">
        <v>0</v>
      </c>
    </row>
    <row r="35" spans="1:4" ht="14.5" customHeight="1" x14ac:dyDescent="0.35">
      <c r="A35" s="27" t="s">
        <v>56</v>
      </c>
      <c r="B35" s="39"/>
      <c r="C35" s="49">
        <v>0</v>
      </c>
      <c r="D35" s="49">
        <v>4018</v>
      </c>
    </row>
    <row r="36" spans="1:4" ht="14.5" customHeight="1" x14ac:dyDescent="0.35">
      <c r="A36" s="27" t="s">
        <v>29</v>
      </c>
      <c r="B36" s="39"/>
      <c r="C36" s="49">
        <v>20350</v>
      </c>
      <c r="D36" s="49">
        <v>13424</v>
      </c>
    </row>
    <row r="37" spans="1:4" ht="14.5" customHeight="1" x14ac:dyDescent="0.35">
      <c r="A37" s="27" t="s">
        <v>129</v>
      </c>
      <c r="B37" s="39"/>
      <c r="C37" s="49">
        <v>23927</v>
      </c>
      <c r="D37" s="49">
        <v>16946</v>
      </c>
    </row>
    <row r="38" spans="1:4" ht="14.5" customHeight="1" thickBot="1" x14ac:dyDescent="0.4">
      <c r="A38" s="29" t="s">
        <v>57</v>
      </c>
      <c r="B38" s="41"/>
      <c r="C38" s="50">
        <f>87036+27346+626488-480000+1</f>
        <v>260871</v>
      </c>
      <c r="D38" s="50">
        <f>21500+46656+14659+1</f>
        <v>82816</v>
      </c>
    </row>
    <row r="39" spans="1:4" ht="14.5" customHeight="1" thickBot="1" x14ac:dyDescent="0.4">
      <c r="A39" s="20" t="s">
        <v>58</v>
      </c>
      <c r="B39" s="40"/>
      <c r="C39" s="51">
        <f>SUM(C34:C38)</f>
        <v>785148</v>
      </c>
      <c r="D39" s="51">
        <f>SUM(D34:D38)</f>
        <v>117204</v>
      </c>
    </row>
    <row r="40" spans="1:4" ht="14.5" customHeight="1" x14ac:dyDescent="0.35">
      <c r="A40" s="37"/>
      <c r="B40" s="43"/>
      <c r="C40" s="56"/>
      <c r="D40" s="56"/>
    </row>
    <row r="41" spans="1:4" ht="14.5" customHeight="1" x14ac:dyDescent="0.35">
      <c r="A41" s="20" t="s">
        <v>15</v>
      </c>
      <c r="B41" s="40"/>
      <c r="C41" s="51">
        <f>+C30+C39</f>
        <v>1340164</v>
      </c>
      <c r="D41" s="51">
        <f>+D30+D39</f>
        <v>684538</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election activeCell="I10" sqref="I10"/>
    </sheetView>
  </sheetViews>
  <sheetFormatPr defaultRowHeight="14.5" x14ac:dyDescent="0.35"/>
  <cols>
    <col min="1" max="1" width="34.453125" customWidth="1"/>
    <col min="2" max="2" width="4.26953125" customWidth="1"/>
    <col min="3" max="3" width="25.1796875" customWidth="1"/>
    <col min="4" max="4" width="18" customWidth="1"/>
    <col min="5" max="5" width="16.81640625" customWidth="1"/>
    <col min="6" max="6" width="14.453125" customWidth="1"/>
    <col min="7" max="7" width="90.453125" hidden="1" customWidth="1"/>
  </cols>
  <sheetData>
    <row r="1" spans="1:7" x14ac:dyDescent="0.35">
      <c r="A1" t="s">
        <v>106</v>
      </c>
      <c r="D1" s="45" t="s">
        <v>121</v>
      </c>
      <c r="E1" s="45"/>
      <c r="G1" s="15" t="s">
        <v>73</v>
      </c>
    </row>
    <row r="2" spans="1:7" x14ac:dyDescent="0.35">
      <c r="A2" t="s">
        <v>108</v>
      </c>
    </row>
    <row r="3" spans="1:7" x14ac:dyDescent="0.35">
      <c r="G3" s="58" t="s">
        <v>72</v>
      </c>
    </row>
    <row r="4" spans="1:7" x14ac:dyDescent="0.35">
      <c r="G4" s="58" t="s">
        <v>74</v>
      </c>
    </row>
    <row r="5" spans="1:7" x14ac:dyDescent="0.35">
      <c r="A5" s="15" t="s">
        <v>59</v>
      </c>
    </row>
    <row r="6" spans="1:7" x14ac:dyDescent="0.35">
      <c r="G6" s="6"/>
    </row>
    <row r="7" spans="1:7" x14ac:dyDescent="0.35">
      <c r="A7" s="15" t="s">
        <v>61</v>
      </c>
    </row>
    <row r="8" spans="1:7" x14ac:dyDescent="0.35">
      <c r="A8" s="44" t="s">
        <v>130</v>
      </c>
      <c r="G8" s="15" t="s">
        <v>66</v>
      </c>
    </row>
    <row r="9" spans="1:7" x14ac:dyDescent="0.35">
      <c r="A9" s="44" t="s">
        <v>131</v>
      </c>
    </row>
    <row r="11" spans="1:7" x14ac:dyDescent="0.35">
      <c r="A11" s="61" t="s">
        <v>60</v>
      </c>
    </row>
    <row r="12" spans="1:7" ht="14.5" customHeight="1" x14ac:dyDescent="0.35">
      <c r="A12" s="44" t="s">
        <v>122</v>
      </c>
      <c r="B12" s="44"/>
      <c r="C12" s="44"/>
      <c r="D12" s="44"/>
      <c r="E12" s="44"/>
      <c r="G12" s="1"/>
    </row>
    <row r="13" spans="1:7" x14ac:dyDescent="0.35">
      <c r="A13" s="44" t="s">
        <v>123</v>
      </c>
      <c r="B13" s="44"/>
      <c r="C13" s="44"/>
      <c r="D13" s="44"/>
      <c r="E13" s="44"/>
    </row>
    <row r="14" spans="1:7" x14ac:dyDescent="0.35">
      <c r="A14" s="44" t="s">
        <v>124</v>
      </c>
      <c r="B14" s="44"/>
      <c r="C14" s="44"/>
      <c r="D14" s="44"/>
      <c r="E14" s="44"/>
    </row>
    <row r="15" spans="1:7" x14ac:dyDescent="0.35">
      <c r="A15" s="48"/>
    </row>
    <row r="21" spans="1:9" x14ac:dyDescent="0.35">
      <c r="F21" s="44"/>
      <c r="G21" s="61" t="s">
        <v>103</v>
      </c>
      <c r="H21" s="44"/>
      <c r="I21" s="44"/>
    </row>
    <row r="22" spans="1:9" x14ac:dyDescent="0.35">
      <c r="A22" s="44" t="s">
        <v>114</v>
      </c>
      <c r="B22" s="44"/>
      <c r="C22" s="44"/>
      <c r="D22" s="44"/>
      <c r="E22" s="44"/>
      <c r="F22" s="44"/>
      <c r="G22" s="69" t="s">
        <v>105</v>
      </c>
      <c r="H22" s="44"/>
      <c r="I22" s="44"/>
    </row>
    <row r="23" spans="1:9" x14ac:dyDescent="0.35">
      <c r="A23" s="44"/>
      <c r="B23" s="44"/>
      <c r="C23" s="44"/>
      <c r="D23" s="44"/>
      <c r="E23" s="44"/>
      <c r="F23" s="44"/>
      <c r="G23" s="69"/>
      <c r="H23" s="44"/>
      <c r="I23" s="44"/>
    </row>
    <row r="24" spans="1:9" x14ac:dyDescent="0.35">
      <c r="A24" s="44"/>
      <c r="B24" s="44"/>
      <c r="C24" s="44"/>
      <c r="D24" s="44"/>
      <c r="E24" s="44"/>
      <c r="F24" s="44"/>
      <c r="G24" s="69"/>
      <c r="H24" s="44"/>
      <c r="I24" s="44"/>
    </row>
    <row r="25" spans="1:9" x14ac:dyDescent="0.35">
      <c r="A25" s="46"/>
      <c r="B25" s="44"/>
      <c r="C25" s="46"/>
      <c r="D25" s="44"/>
      <c r="E25" s="44"/>
      <c r="F25" s="44"/>
      <c r="G25" s="69"/>
      <c r="H25" s="44"/>
      <c r="I25" s="44"/>
    </row>
    <row r="26" spans="1:9" x14ac:dyDescent="0.35">
      <c r="A26" s="44" t="s">
        <v>115</v>
      </c>
      <c r="B26" s="44"/>
      <c r="C26" s="44" t="s">
        <v>116</v>
      </c>
      <c r="D26" s="44"/>
      <c r="E26" s="44"/>
      <c r="F26" s="44"/>
      <c r="G26" s="69"/>
      <c r="H26" s="44"/>
      <c r="I26" s="44"/>
    </row>
    <row r="27" spans="1:9" x14ac:dyDescent="0.35">
      <c r="A27" s="44" t="s">
        <v>23</v>
      </c>
      <c r="B27" s="44"/>
      <c r="C27" s="44" t="s">
        <v>16</v>
      </c>
      <c r="D27" s="44"/>
      <c r="E27" s="44"/>
      <c r="F27" s="44"/>
      <c r="G27" s="69"/>
      <c r="H27" s="44"/>
      <c r="I27" s="44"/>
    </row>
    <row r="28" spans="1:9" x14ac:dyDescent="0.35">
      <c r="A28" s="44"/>
      <c r="B28" s="44"/>
      <c r="C28" s="44"/>
      <c r="D28" s="44"/>
      <c r="E28" s="44"/>
      <c r="F28" s="44"/>
      <c r="G28" s="69"/>
      <c r="H28" s="44"/>
      <c r="I28" s="44"/>
    </row>
    <row r="29" spans="1:9" x14ac:dyDescent="0.35">
      <c r="A29" s="44"/>
      <c r="B29" s="44"/>
      <c r="C29" s="44"/>
      <c r="D29" s="44"/>
      <c r="E29" s="44"/>
      <c r="F29" s="44"/>
      <c r="G29" s="69"/>
      <c r="H29" s="44"/>
      <c r="I29" s="44"/>
    </row>
    <row r="30" spans="1:9" x14ac:dyDescent="0.35">
      <c r="A30" s="46"/>
      <c r="B30" s="44"/>
      <c r="C30" s="47"/>
      <c r="D30" s="44"/>
      <c r="E30" s="44"/>
      <c r="F30" s="44"/>
      <c r="G30" s="69"/>
      <c r="H30" s="44"/>
      <c r="I30" s="44"/>
    </row>
    <row r="31" spans="1:9" x14ac:dyDescent="0.35">
      <c r="A31" s="44" t="s">
        <v>117</v>
      </c>
      <c r="B31" s="44"/>
      <c r="C31" s="44" t="s">
        <v>118</v>
      </c>
      <c r="D31" s="44"/>
      <c r="E31" s="44"/>
      <c r="F31" s="44"/>
      <c r="G31" s="69"/>
      <c r="H31" s="44"/>
      <c r="I31" s="44"/>
    </row>
    <row r="32" spans="1:9" x14ac:dyDescent="0.35">
      <c r="A32" s="44" t="s">
        <v>16</v>
      </c>
      <c r="B32" s="44"/>
      <c r="C32" s="44" t="s">
        <v>16</v>
      </c>
      <c r="D32" s="44"/>
      <c r="E32" s="44"/>
      <c r="F32" s="44"/>
      <c r="G32" s="69"/>
      <c r="H32" s="44"/>
      <c r="I32" s="44"/>
    </row>
    <row r="33" spans="1:9" x14ac:dyDescent="0.35">
      <c r="A33" s="44"/>
      <c r="B33" s="44"/>
      <c r="C33" s="44"/>
      <c r="D33" s="44"/>
      <c r="E33" s="44"/>
      <c r="F33" s="44"/>
      <c r="H33" s="44"/>
      <c r="I33" s="44"/>
    </row>
    <row r="34" spans="1:9" x14ac:dyDescent="0.35">
      <c r="A34" s="44"/>
      <c r="B34" s="44"/>
      <c r="C34" s="44"/>
      <c r="D34" s="44"/>
      <c r="E34" s="44"/>
      <c r="F34" s="44"/>
      <c r="G34" s="60" t="s">
        <v>102</v>
      </c>
      <c r="H34" s="44"/>
      <c r="I34" s="44"/>
    </row>
    <row r="35" spans="1:9" x14ac:dyDescent="0.35">
      <c r="A35" s="46"/>
      <c r="B35" s="44"/>
      <c r="C35" s="46"/>
      <c r="D35" s="44"/>
      <c r="E35" s="44"/>
      <c r="F35" s="44"/>
      <c r="G35" s="57" t="s">
        <v>75</v>
      </c>
      <c r="H35" s="44"/>
      <c r="I35" s="44"/>
    </row>
    <row r="36" spans="1:9" x14ac:dyDescent="0.35">
      <c r="A36" s="44" t="s">
        <v>125</v>
      </c>
      <c r="B36" s="44"/>
      <c r="C36" s="44" t="s">
        <v>126</v>
      </c>
      <c r="D36" s="44"/>
      <c r="E36" s="44"/>
      <c r="F36" s="44"/>
      <c r="G36" s="58" t="s">
        <v>76</v>
      </c>
      <c r="H36" s="44"/>
      <c r="I36" s="44"/>
    </row>
    <row r="37" spans="1:9" x14ac:dyDescent="0.35">
      <c r="A37" s="44" t="s">
        <v>16</v>
      </c>
      <c r="B37" s="44"/>
      <c r="C37" s="44" t="s">
        <v>16</v>
      </c>
      <c r="D37" s="44"/>
      <c r="E37" s="44"/>
      <c r="F37" s="44"/>
      <c r="G37" s="58" t="s">
        <v>77</v>
      </c>
      <c r="H37" s="44"/>
      <c r="I37" s="44"/>
    </row>
    <row r="38" spans="1:9" x14ac:dyDescent="0.35">
      <c r="G38" s="58" t="s">
        <v>78</v>
      </c>
    </row>
    <row r="39" spans="1:9" x14ac:dyDescent="0.35">
      <c r="A39" s="46"/>
      <c r="C39" s="46"/>
      <c r="G39" s="58"/>
    </row>
    <row r="40" spans="1:9" x14ac:dyDescent="0.35">
      <c r="A40" s="44" t="s">
        <v>127</v>
      </c>
      <c r="C40" s="44" t="s">
        <v>128</v>
      </c>
      <c r="G40" s="58"/>
    </row>
    <row r="41" spans="1:9" x14ac:dyDescent="0.35">
      <c r="A41" s="44" t="s">
        <v>16</v>
      </c>
      <c r="C41" s="44" t="s">
        <v>16</v>
      </c>
      <c r="G41" s="58"/>
    </row>
    <row r="42" spans="1:9" x14ac:dyDescent="0.35">
      <c r="G42" s="58"/>
    </row>
    <row r="43" spans="1:9" x14ac:dyDescent="0.35">
      <c r="G43" s="58"/>
    </row>
    <row r="44" spans="1:9" x14ac:dyDescent="0.35">
      <c r="G44" s="58"/>
    </row>
    <row r="45" spans="1:9" x14ac:dyDescent="0.35">
      <c r="A45" s="44" t="s">
        <v>96</v>
      </c>
      <c r="C45" s="44"/>
      <c r="G45" s="58" t="s">
        <v>79</v>
      </c>
    </row>
    <row r="46" spans="1:9" x14ac:dyDescent="0.35">
      <c r="A46" s="44"/>
    </row>
    <row r="47" spans="1:9" x14ac:dyDescent="0.35">
      <c r="A47" s="44"/>
      <c r="C47" s="44"/>
    </row>
    <row r="48" spans="1:9" x14ac:dyDescent="0.35">
      <c r="A48" s="46"/>
      <c r="C48" s="46"/>
      <c r="G48" s="58" t="s">
        <v>99</v>
      </c>
    </row>
    <row r="49" spans="1:7" x14ac:dyDescent="0.35">
      <c r="A49" s="44"/>
      <c r="C49" s="44"/>
      <c r="G49" s="58" t="s">
        <v>98</v>
      </c>
    </row>
    <row r="50" spans="1:7" x14ac:dyDescent="0.35">
      <c r="A50" s="44" t="s">
        <v>101</v>
      </c>
      <c r="C50" s="44" t="s">
        <v>101</v>
      </c>
      <c r="G50" s="58" t="s">
        <v>97</v>
      </c>
    </row>
    <row r="51" spans="1:7" x14ac:dyDescent="0.35">
      <c r="C51" s="44"/>
    </row>
  </sheetData>
  <mergeCells count="1">
    <mergeCell ref="G22:G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M8" sqref="M8"/>
    </sheetView>
  </sheetViews>
  <sheetFormatPr defaultColWidth="9.1796875" defaultRowHeight="12.5" x14ac:dyDescent="0.25"/>
  <cols>
    <col min="1" max="7" width="9.1796875" style="3"/>
    <col min="8" max="8" width="2.81640625" style="3" customWidth="1"/>
    <col min="9" max="9" width="9.1796875" style="3"/>
    <col min="10" max="10" width="9.1796875" style="3" customWidth="1"/>
    <col min="11" max="11" width="16.453125" style="3" bestFit="1" customWidth="1"/>
    <col min="12" max="12" width="9.1796875" style="3"/>
    <col min="13" max="13" width="24" style="14" bestFit="1" customWidth="1"/>
    <col min="14" max="16384" width="9.1796875" style="3"/>
  </cols>
  <sheetData>
    <row r="1" spans="1:13" ht="14" x14ac:dyDescent="0.3">
      <c r="A1" s="3" t="s">
        <v>35</v>
      </c>
      <c r="K1" s="6" t="s">
        <v>33</v>
      </c>
      <c r="M1" s="17"/>
    </row>
    <row r="2" spans="1:13" x14ac:dyDescent="0.25">
      <c r="A2" s="3" t="s">
        <v>62</v>
      </c>
      <c r="K2" s="3" t="s">
        <v>92</v>
      </c>
    </row>
    <row r="6" spans="1:13" ht="25" x14ac:dyDescent="0.5">
      <c r="B6" s="64" t="s">
        <v>32</v>
      </c>
      <c r="C6" s="64"/>
      <c r="D6" s="64"/>
      <c r="E6" s="64"/>
      <c r="F6" s="64"/>
      <c r="G6" s="64"/>
      <c r="H6" s="10"/>
    </row>
    <row r="9" spans="1:13" ht="20" x14ac:dyDescent="0.4">
      <c r="B9" s="65" t="s">
        <v>36</v>
      </c>
      <c r="C9" s="65"/>
      <c r="D9" s="65"/>
      <c r="E9" s="65"/>
      <c r="F9" s="65"/>
      <c r="G9" s="65"/>
      <c r="H9" s="11"/>
    </row>
    <row r="10" spans="1:13" ht="20" x14ac:dyDescent="0.4">
      <c r="B10" s="65" t="s">
        <v>37</v>
      </c>
      <c r="C10" s="65"/>
      <c r="D10" s="65"/>
      <c r="E10" s="65"/>
      <c r="F10" s="65"/>
      <c r="G10" s="65"/>
      <c r="H10" s="11"/>
    </row>
    <row r="13" spans="1:13" ht="17.5" x14ac:dyDescent="0.35">
      <c r="B13" s="66" t="s">
        <v>5</v>
      </c>
      <c r="C13" s="66"/>
      <c r="D13" s="66"/>
      <c r="E13" s="66"/>
      <c r="F13" s="66"/>
      <c r="G13" s="66"/>
      <c r="H13" s="12"/>
    </row>
    <row r="15" spans="1:13" ht="17.5" x14ac:dyDescent="0.35">
      <c r="B15" s="66" t="s">
        <v>63</v>
      </c>
      <c r="C15" s="66"/>
      <c r="D15" s="66"/>
      <c r="E15" s="66"/>
      <c r="F15" s="66"/>
      <c r="G15" s="66"/>
      <c r="H15" s="12"/>
    </row>
    <row r="18" spans="1:11" x14ac:dyDescent="0.25">
      <c r="B18" s="3" t="s">
        <v>27</v>
      </c>
      <c r="K18" s="3" t="s">
        <v>64</v>
      </c>
    </row>
    <row r="22" spans="1:11" ht="14" x14ac:dyDescent="0.3">
      <c r="E22" s="7"/>
      <c r="G22" s="7"/>
      <c r="H22" s="7"/>
      <c r="I22" s="7"/>
    </row>
    <row r="23" spans="1:11" ht="14" x14ac:dyDescent="0.3">
      <c r="E23" s="13"/>
      <c r="G23" s="7"/>
      <c r="H23" s="7"/>
      <c r="I23" s="7"/>
    </row>
    <row r="24" spans="1:11" ht="14" x14ac:dyDescent="0.3">
      <c r="E24" s="13"/>
      <c r="G24" s="7"/>
      <c r="H24" s="7"/>
      <c r="I24" s="7"/>
    </row>
    <row r="25" spans="1:11" ht="14" x14ac:dyDescent="0.3">
      <c r="E25" s="13"/>
      <c r="G25" s="7"/>
      <c r="H25" s="7"/>
      <c r="I25" s="7"/>
    </row>
    <row r="26" spans="1:11" ht="14" x14ac:dyDescent="0.3">
      <c r="E26" s="13"/>
      <c r="G26" s="7"/>
      <c r="H26" s="7"/>
      <c r="I26" s="7"/>
    </row>
    <row r="27" spans="1:11" ht="14" x14ac:dyDescent="0.3">
      <c r="E27" s="13"/>
      <c r="G27" s="7"/>
      <c r="H27" s="7"/>
      <c r="I27" s="7"/>
    </row>
    <row r="31" spans="1:11" ht="17.5" x14ac:dyDescent="0.35">
      <c r="B31" s="4"/>
      <c r="C31" s="4"/>
      <c r="D31" s="4"/>
    </row>
    <row r="32" spans="1:11" ht="17.5" x14ac:dyDescent="0.35">
      <c r="A32" s="4" t="s">
        <v>17</v>
      </c>
    </row>
    <row r="34" spans="1:1" x14ac:dyDescent="0.25">
      <c r="A34" s="3" t="s">
        <v>38</v>
      </c>
    </row>
    <row r="35" spans="1:1" x14ac:dyDescent="0.25">
      <c r="A35" s="3" t="s">
        <v>39</v>
      </c>
    </row>
    <row r="36" spans="1:1" x14ac:dyDescent="0.25">
      <c r="A36" s="3" t="s">
        <v>40</v>
      </c>
    </row>
    <row r="37" spans="1:1" x14ac:dyDescent="0.25">
      <c r="A37" s="3" t="s">
        <v>18</v>
      </c>
    </row>
    <row r="39" spans="1:1" x14ac:dyDescent="0.25">
      <c r="A39" s="3" t="s">
        <v>19</v>
      </c>
    </row>
    <row r="43" spans="1:1" x14ac:dyDescent="0.25">
      <c r="A43" s="8" t="s">
        <v>65</v>
      </c>
    </row>
    <row r="44" spans="1:1" x14ac:dyDescent="0.25">
      <c r="A44" s="5"/>
    </row>
    <row r="46" spans="1:1" ht="14" x14ac:dyDescent="0.3">
      <c r="A46" s="9"/>
    </row>
    <row r="47" spans="1:1" x14ac:dyDescent="0.25">
      <c r="A47" s="5" t="s">
        <v>41</v>
      </c>
    </row>
    <row r="48" spans="1:1" x14ac:dyDescent="0.25">
      <c r="A48" s="5"/>
    </row>
    <row r="49" spans="1:1" x14ac:dyDescent="0.25">
      <c r="A49" s="5"/>
    </row>
    <row r="50" spans="1:1" x14ac:dyDescent="0.25">
      <c r="A50" s="5"/>
    </row>
  </sheetData>
  <mergeCells count="5">
    <mergeCell ref="B6:G6"/>
    <mergeCell ref="B9:G9"/>
    <mergeCell ref="B10:G10"/>
    <mergeCell ref="B13:G13"/>
    <mergeCell ref="B15:G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opLeftCell="A206" workbookViewId="0">
      <selection activeCell="M228" sqref="M228"/>
    </sheetView>
  </sheetViews>
  <sheetFormatPr defaultRowHeight="14.5" x14ac:dyDescent="0.35"/>
  <cols>
    <col min="1" max="1" width="9.1796875" style="16"/>
  </cols>
  <sheetData>
    <row r="1" spans="1:8" x14ac:dyDescent="0.35">
      <c r="A1" s="18">
        <v>23</v>
      </c>
      <c r="B1" s="19"/>
      <c r="C1" s="19"/>
      <c r="D1" s="19"/>
      <c r="E1" s="19"/>
      <c r="F1" s="19"/>
      <c r="G1" s="19"/>
      <c r="H1" s="19"/>
    </row>
    <row r="12" spans="1:8" x14ac:dyDescent="0.35">
      <c r="A12" s="16">
        <v>26</v>
      </c>
    </row>
    <row r="25" spans="1:1" x14ac:dyDescent="0.35">
      <c r="A25" s="16">
        <v>28</v>
      </c>
    </row>
    <row r="36" spans="1:1" x14ac:dyDescent="0.35">
      <c r="A36" s="16">
        <v>29</v>
      </c>
    </row>
    <row r="84" spans="1:1" x14ac:dyDescent="0.35">
      <c r="A84" s="16">
        <v>30</v>
      </c>
    </row>
    <row r="98" spans="1:1" x14ac:dyDescent="0.35">
      <c r="A98" s="16">
        <v>33</v>
      </c>
    </row>
    <row r="103" spans="1:1" x14ac:dyDescent="0.35">
      <c r="A103" s="16">
        <v>46</v>
      </c>
    </row>
    <row r="119" spans="1:1" x14ac:dyDescent="0.35">
      <c r="A119" s="16">
        <v>73</v>
      </c>
    </row>
    <row r="184" spans="1:1" x14ac:dyDescent="0.35">
      <c r="A184" s="16">
        <v>102</v>
      </c>
    </row>
    <row r="194" spans="1:7" x14ac:dyDescent="0.35">
      <c r="A194" s="16">
        <v>102</v>
      </c>
    </row>
    <row r="198" spans="1:7" x14ac:dyDescent="0.35">
      <c r="A198" s="18">
        <v>104</v>
      </c>
      <c r="B198" s="19"/>
      <c r="C198" s="19"/>
      <c r="D198" s="19"/>
      <c r="E198" s="19"/>
      <c r="F198" s="19"/>
      <c r="G198" s="19"/>
    </row>
    <row r="217" spans="1:1" x14ac:dyDescent="0.35">
      <c r="A217" s="16">
        <v>115</v>
      </c>
    </row>
    <row r="229" spans="1:1" x14ac:dyDescent="0.35">
      <c r="A229" s="16">
        <v>116</v>
      </c>
    </row>
    <row r="242" spans="1:1" x14ac:dyDescent="0.35">
      <c r="A242" s="16">
        <v>117</v>
      </c>
    </row>
    <row r="250" spans="1:1" x14ac:dyDescent="0.35">
      <c r="A250" s="16">
        <v>152</v>
      </c>
    </row>
    <row r="267" spans="1:8" x14ac:dyDescent="0.35">
      <c r="A267" s="18">
        <v>168</v>
      </c>
      <c r="B267" s="19"/>
      <c r="C267" s="19"/>
      <c r="D267" s="19"/>
      <c r="E267" s="19"/>
      <c r="F267" s="19"/>
      <c r="G267" s="19"/>
      <c r="H267" s="19"/>
    </row>
    <row r="293" spans="1:1" x14ac:dyDescent="0.35">
      <c r="A293" s="16">
        <v>172</v>
      </c>
    </row>
    <row r="320" spans="1:9" x14ac:dyDescent="0.35">
      <c r="A320" s="18">
        <v>192</v>
      </c>
      <c r="B320" s="19"/>
      <c r="C320" s="19"/>
      <c r="D320" s="19"/>
      <c r="E320" s="19"/>
      <c r="F320" s="19"/>
      <c r="G320" s="19"/>
      <c r="H320" s="19"/>
      <c r="I320" s="19"/>
    </row>
    <row r="353" spans="1:8" x14ac:dyDescent="0.35">
      <c r="A353" s="18">
        <v>207</v>
      </c>
      <c r="B353" s="19"/>
      <c r="C353" s="19"/>
      <c r="D353" s="19"/>
      <c r="E353" s="19"/>
      <c r="F353" s="19"/>
      <c r="G353" s="19"/>
      <c r="H353" s="19"/>
    </row>
    <row r="378" spans="1:1" x14ac:dyDescent="0.35">
      <c r="A378" s="16">
        <v>229</v>
      </c>
    </row>
    <row r="416" spans="1:8" x14ac:dyDescent="0.35">
      <c r="A416" s="18">
        <v>234</v>
      </c>
      <c r="B416" s="19"/>
      <c r="C416" s="19"/>
      <c r="D416" s="19"/>
      <c r="E416" s="19"/>
      <c r="F416" s="19"/>
      <c r="G416" s="19"/>
      <c r="H416" s="19"/>
    </row>
    <row r="424" spans="1:8" x14ac:dyDescent="0.35">
      <c r="A424" s="18">
        <v>254</v>
      </c>
      <c r="B424" s="19"/>
      <c r="C424" s="19"/>
      <c r="D424" s="19"/>
      <c r="E424" s="19"/>
      <c r="F424" s="19"/>
      <c r="G424" s="19"/>
      <c r="H424" s="19"/>
    </row>
    <row r="449" spans="1:8" x14ac:dyDescent="0.35">
      <c r="A449" s="18">
        <v>284</v>
      </c>
      <c r="B449" s="19"/>
      <c r="C449" s="19"/>
      <c r="D449" s="19"/>
      <c r="E449" s="19"/>
      <c r="F449" s="19"/>
      <c r="G449" s="19"/>
      <c r="H449" s="1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Information</vt:lpstr>
      <vt:lpstr>K2 Förstasida</vt:lpstr>
      <vt:lpstr>Resultaträkning</vt:lpstr>
      <vt:lpstr>Balansräkning</vt:lpstr>
      <vt:lpstr>Upplysningar</vt:lpstr>
      <vt:lpstr>K2 Förstasida med fastställe</vt:lpstr>
      <vt:lpstr>BFN 2017-3</vt:lpstr>
    </vt:vector>
  </TitlesOfParts>
  <Company>Red Cross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Palmén</dc:creator>
  <cp:lastModifiedBy>Mia</cp:lastModifiedBy>
  <cp:lastPrinted>2026-02-03T16:55:35Z</cp:lastPrinted>
  <dcterms:created xsi:type="dcterms:W3CDTF">2024-01-02T16:17:21Z</dcterms:created>
  <dcterms:modified xsi:type="dcterms:W3CDTF">2026-02-21T09:41:57Z</dcterms:modified>
</cp:coreProperties>
</file>